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codeName="ThisWorkbook"/>
  <mc:AlternateContent xmlns:mc="http://schemas.openxmlformats.org/markup-compatibility/2006">
    <mc:Choice Requires="x15">
      <x15ac:absPath xmlns:x15ac="http://schemas.microsoft.com/office/spreadsheetml/2010/11/ac" url="C:\Users\kensuke.itou\Desktop\"/>
    </mc:Choice>
  </mc:AlternateContent>
  <xr:revisionPtr revIDLastSave="0" documentId="13_ncr:1_{4FD7F351-2597-4B28-B3C7-4181C8D73596}" xr6:coauthVersionLast="47" xr6:coauthVersionMax="47" xr10:uidLastSave="{00000000-0000-0000-0000-000000000000}"/>
  <bookViews>
    <workbookView xWindow="-110" yWindow="-110" windowWidth="38620" windowHeight="21100" tabRatio="825" xr2:uid="{00000000-000D-0000-FFFF-FFFF00000000}"/>
  </bookViews>
  <sheets>
    <sheet name="様式1-3号" sheetId="24" r:id="rId1"/>
    <sheet name="位置図" sheetId="25" r:id="rId2"/>
    <sheet name="田んぼダム位置図" sheetId="56" r:id="rId3"/>
    <sheet name="活動計画書" sheetId="27" r:id="rId4"/>
    <sheet name="加算措置（みどり加算除く）" sheetId="51" r:id="rId5"/>
    <sheet name="様式第１－３別葉a,b" sheetId="60" r:id="rId6"/>
    <sheet name="様式第１－３別葉ｃ" sheetId="61" r:id="rId7"/>
    <sheet name="（別添）位置図 (2)" sheetId="62" r:id="rId8"/>
    <sheet name="【選択肢】" sheetId="30" r:id="rId9"/>
  </sheets>
  <definedNames>
    <definedName name="A.■か□" localSheetId="7">#REF!</definedName>
    <definedName name="A.■か□" localSheetId="2">#REF!</definedName>
    <definedName name="A.■か□" localSheetId="5">#REF!</definedName>
    <definedName name="A.■か□" localSheetId="6">#REF!</definedName>
    <definedName name="A.■か□">【選択肢】!$A$3:$A$4</definedName>
    <definedName name="B.○か空白" localSheetId="7">#REF!</definedName>
    <definedName name="B.○か空白" localSheetId="2">#REF!</definedName>
    <definedName name="B.○か空白" localSheetId="5">#REF!</definedName>
    <definedName name="B.○か空白" localSheetId="6">#REF!</definedName>
    <definedName name="B.○か空白">【選択肢】!$B$3:$B$4</definedName>
    <definedName name="Ｃ1.計画欄" localSheetId="7">#REF!</definedName>
    <definedName name="Ｃ1.計画欄" localSheetId="2">#REF!</definedName>
    <definedName name="Ｃ1.計画欄" localSheetId="5">#REF!</definedName>
    <definedName name="Ｃ1.計画欄" localSheetId="6">#REF!</definedName>
    <definedName name="Ｃ1.計画欄">【選択肢】!$C$3:$C$4</definedName>
    <definedName name="Ｃ2.実施欄" localSheetId="7">#REF!</definedName>
    <definedName name="Ｃ2.実施欄" localSheetId="2">#REF!</definedName>
    <definedName name="Ｃ2.実施欄" localSheetId="5">#REF!</definedName>
    <definedName name="Ｃ2.実施欄" localSheetId="6">#REF!</definedName>
    <definedName name="Ｃ2.実施欄">【選択肢】!$C$3:$C$5</definedName>
    <definedName name="D.農村環境保全活動のテーマ" localSheetId="7">#REF!</definedName>
    <definedName name="D.農村環境保全活動のテーマ" localSheetId="2">#REF!</definedName>
    <definedName name="D.農村環境保全活動のテーマ" localSheetId="5">#REF!</definedName>
    <definedName name="D.農村環境保全活動のテーマ" localSheetId="6">#REF!</definedName>
    <definedName name="D.農村環境保全活動のテーマ">【選択肢】!$D$3:$D$7</definedName>
    <definedName name="E.高度な保全活動" localSheetId="7">#REF!</definedName>
    <definedName name="E.高度な保全活動" localSheetId="2">#REF!</definedName>
    <definedName name="E.高度な保全活動" localSheetId="5">#REF!</definedName>
    <definedName name="E.高度な保全活動" localSheetId="6">#REF!</definedName>
    <definedName name="E.高度な保全活動">【選択肢】!$E$3:$E$12</definedName>
    <definedName name="F.施設" localSheetId="7">#REF!</definedName>
    <definedName name="F.施設" localSheetId="2">#REF!</definedName>
    <definedName name="F.施設" localSheetId="5">#REF!</definedName>
    <definedName name="F.施設" localSheetId="6">#REF!</definedName>
    <definedName name="F.施設">【選択肢】!$F$3:$F$5</definedName>
    <definedName name="G.単位" localSheetId="7">#REF!</definedName>
    <definedName name="G.単位" localSheetId="2">#REF!</definedName>
    <definedName name="G.単位" localSheetId="5">#REF!</definedName>
    <definedName name="G.単位" localSheetId="6">#REF!</definedName>
    <definedName name="G.単位">【選択肢】!$G$3:$G$4</definedName>
    <definedName name="H1.構成員一覧の分類_農業者" localSheetId="7">#REF!</definedName>
    <definedName name="H1.構成員一覧の分類_農業者" localSheetId="2">#REF!</definedName>
    <definedName name="H1.構成員一覧の分類_農業者" localSheetId="5">#REF!</definedName>
    <definedName name="H1.構成員一覧の分類_農業者" localSheetId="6">#REF!</definedName>
    <definedName name="H1.構成員一覧の分類_農業者">【選択肢】!$H$3:$H$6</definedName>
    <definedName name="H2.構成員一覧の分類_農業者以外個人" localSheetId="7">#REF!</definedName>
    <definedName name="H2.構成員一覧の分類_農業者以外個人" localSheetId="2">#REF!</definedName>
    <definedName name="H2.構成員一覧の分類_農業者以外個人" localSheetId="5">#REF!</definedName>
    <definedName name="H2.構成員一覧の分類_農業者以外個人" localSheetId="6">#REF!</definedName>
    <definedName name="H2.構成員一覧の分類_農業者以外個人">#REF!</definedName>
    <definedName name="H2.構成員一覧の分類_農業者以外団体" localSheetId="7">#REF!</definedName>
    <definedName name="H2.構成員一覧の分類_農業者以外団体" localSheetId="2">#REF!</definedName>
    <definedName name="H2.構成員一覧の分類_農業者以外団体" localSheetId="5">#REF!</definedName>
    <definedName name="H2.構成員一覧の分類_農業者以外団体" localSheetId="6">#REF!</definedName>
    <definedName name="H2.構成員一覧の分類_農業者以外団体">【選択肢】!$H$8:$H$16</definedName>
    <definedName name="H3.構成員一覧の分類_農業者以外団体" localSheetId="7">#REF!</definedName>
    <definedName name="H3.構成員一覧の分類_農業者以外団体" localSheetId="2">#REF!</definedName>
    <definedName name="H3.構成員一覧の分類_農業者以外団体" localSheetId="5">#REF!</definedName>
    <definedName name="H3.構成員一覧の分類_農業者以外団体" localSheetId="6">#REF!</definedName>
    <definedName name="H3.構成員一覧の分類_農業者以外団体">#REF!</definedName>
    <definedName name="Ｉ.金銭出納簿の区分" localSheetId="7">#REF!</definedName>
    <definedName name="Ｉ.金銭出納簿の区分" localSheetId="2">#REF!</definedName>
    <definedName name="Ｉ.金銭出納簿の区分" localSheetId="5">#REF!</definedName>
    <definedName name="Ｉ.金銭出納簿の区分" localSheetId="6">#REF!</definedName>
    <definedName name="Ｉ.金銭出納簿の区分">【選択肢】!$I$3:$I$4</definedName>
    <definedName name="Ｊ.金銭出納簿の収支の分類" localSheetId="7">#REF!</definedName>
    <definedName name="Ｊ.金銭出納簿の収支の分類" localSheetId="2">#REF!</definedName>
    <definedName name="Ｊ.金銭出納簿の収支の分類" localSheetId="5">#REF!</definedName>
    <definedName name="Ｊ.金銭出納簿の収支の分類" localSheetId="6">#REF!</definedName>
    <definedName name="Ｊ.金銭出納簿の収支の分類">【選択肢】!$J$3:$J$11</definedName>
    <definedName name="K.農村環境保全活動" localSheetId="7">#REF!</definedName>
    <definedName name="K.農村環境保全活動" localSheetId="2">#REF!</definedName>
    <definedName name="K.農村環境保全活動" localSheetId="5">#REF!</definedName>
    <definedName name="K.農村環境保全活動" localSheetId="6">#REF!</definedName>
    <definedName name="K.農村環境保全活動">【選択肢】!$Q$45:$Q$57</definedName>
    <definedName name="L.増進活動" localSheetId="7">#REF!</definedName>
    <definedName name="L.増進活動" localSheetId="2">#REF!</definedName>
    <definedName name="L.増進活動" localSheetId="5">#REF!</definedName>
    <definedName name="L.増進活動" localSheetId="6">#REF!</definedName>
    <definedName name="L.増進活動">【選択肢】!$R$58:$R$67</definedName>
    <definedName name="M.長寿命化" localSheetId="7">#REF!</definedName>
    <definedName name="M.長寿命化" localSheetId="2">#REF!</definedName>
    <definedName name="M.長寿命化" localSheetId="5">#REF!</definedName>
    <definedName name="M.長寿命化" localSheetId="6">#REF!</definedName>
    <definedName name="M.長寿命化">【選択肢】!$S$69:$S$74</definedName>
    <definedName name="_xlnm.Print_Area" localSheetId="7">'（別添）位置図 (2)'!$A$1:$J$32</definedName>
    <definedName name="_xlnm.Print_Area" localSheetId="8">【選択肢】!$K$1:$T$92</definedName>
    <definedName name="_xlnm.Print_Area" localSheetId="4">'加算措置（みどり加算除く）'!$A$1:$W$117</definedName>
    <definedName name="_xlnm.Print_Area" localSheetId="3">活動計画書!$A$1:$X$192</definedName>
    <definedName name="_xlnm.Print_Area" localSheetId="2">田んぼダム位置図!$A$1:$J$32</definedName>
    <definedName name="_xlnm.Print_Area" localSheetId="0">'様式1-3号'!$A$1:$P$70</definedName>
    <definedName name="_xlnm.Print_Area" localSheetId="5">'様式第１－３別葉a,b'!$A$1:$X$26</definedName>
    <definedName name="_xlnm.Print_Area" localSheetId="6">'様式第１－３別葉ｃ'!$A$1:$AL$30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01" i="51" l="1"/>
  <c r="C100" i="51"/>
  <c r="C64" i="51"/>
  <c r="C63" i="51"/>
  <c r="C62" i="51"/>
  <c r="C61" i="51"/>
  <c r="C60" i="51"/>
  <c r="C59" i="51"/>
  <c r="C32" i="51"/>
  <c r="C31" i="51"/>
  <c r="C30" i="51"/>
  <c r="C29" i="51"/>
  <c r="C28" i="51"/>
  <c r="C27" i="51"/>
  <c r="K149" i="27" l="1"/>
  <c r="K148" i="27"/>
  <c r="K147" i="27"/>
  <c r="K146" i="27"/>
  <c r="K145" i="27"/>
  <c r="AG149" i="27"/>
  <c r="AG187" i="27"/>
  <c r="AG186" i="27"/>
  <c r="AG185" i="27"/>
  <c r="AG184" i="27"/>
  <c r="AG183" i="27"/>
  <c r="AG182" i="27"/>
  <c r="AG181" i="27"/>
  <c r="AG180" i="27"/>
  <c r="AG179" i="27"/>
  <c r="AG178" i="27"/>
  <c r="AG177" i="27"/>
  <c r="J149" i="27"/>
  <c r="J148" i="27"/>
  <c r="J147" i="27"/>
  <c r="J146" i="27"/>
  <c r="AG151" i="27"/>
  <c r="AG148" i="27"/>
  <c r="AG147" i="27"/>
  <c r="AG146" i="27"/>
  <c r="J145" i="27"/>
  <c r="AG145" i="27" l="1"/>
  <c r="AG139" i="27"/>
  <c r="AG138" i="27"/>
  <c r="K139" i="27"/>
  <c r="K138" i="27"/>
  <c r="L138" i="27" s="1"/>
  <c r="K137" i="27"/>
  <c r="L137" i="27" s="1"/>
  <c r="AG137" i="27" s="1"/>
  <c r="K136" i="27"/>
  <c r="L139" i="27"/>
  <c r="L136" i="27"/>
  <c r="AG136" i="27" s="1"/>
  <c r="K135" i="27"/>
  <c r="L135" i="27" s="1"/>
  <c r="AG135" i="27" s="1"/>
  <c r="AG141" i="27"/>
  <c r="AG132" i="27"/>
  <c r="AG131" i="27"/>
  <c r="AG130" i="27"/>
  <c r="AG129" i="27"/>
  <c r="AG128" i="27"/>
  <c r="AG127" i="27"/>
  <c r="AG126" i="27"/>
  <c r="AG125" i="27"/>
  <c r="AG124" i="27"/>
  <c r="AG123" i="27"/>
  <c r="AG122" i="27"/>
  <c r="AG121" i="27"/>
  <c r="AG120" i="27"/>
  <c r="AG119" i="27"/>
  <c r="AG118" i="27"/>
  <c r="AG115" i="27"/>
  <c r="AG114" i="27"/>
  <c r="AG112" i="27"/>
  <c r="AG111" i="27"/>
  <c r="AG110" i="27"/>
  <c r="AG109" i="27"/>
  <c r="AG108" i="27"/>
  <c r="AG92" i="27"/>
  <c r="AG87" i="27"/>
  <c r="AG91" i="27"/>
  <c r="AG90" i="27"/>
  <c r="AG89" i="27"/>
  <c r="AG86" i="27"/>
  <c r="AG85" i="27"/>
  <c r="AG84" i="27"/>
  <c r="AG83" i="27"/>
  <c r="AG82" i="27"/>
  <c r="L151" i="27" l="1"/>
  <c r="L149" i="27"/>
  <c r="L148" i="27"/>
  <c r="L147" i="27"/>
  <c r="L146" i="27"/>
  <c r="L145" i="27"/>
  <c r="M125" i="27"/>
  <c r="M124" i="27"/>
  <c r="M123" i="27"/>
  <c r="M122" i="27"/>
  <c r="M121" i="27"/>
  <c r="M120" i="27"/>
  <c r="M119" i="27"/>
  <c r="M118" i="27"/>
  <c r="M17" i="61" l="1"/>
  <c r="K17" i="61"/>
  <c r="I17" i="61"/>
  <c r="G17" i="61"/>
  <c r="E17" i="61"/>
  <c r="AE15" i="61"/>
  <c r="AB15" i="61"/>
  <c r="Y15" i="61"/>
  <c r="V15" i="61"/>
  <c r="S15" i="61"/>
  <c r="AE13" i="61"/>
  <c r="AB13" i="61"/>
  <c r="Y13" i="61"/>
  <c r="V13" i="61"/>
  <c r="S13" i="61"/>
  <c r="AE11" i="61"/>
  <c r="AB11" i="61"/>
  <c r="Y11" i="61"/>
  <c r="V11" i="61"/>
  <c r="S11" i="61"/>
  <c r="AE9" i="61"/>
  <c r="AB9" i="61"/>
  <c r="Y9" i="61"/>
  <c r="V9" i="61"/>
  <c r="S9" i="61"/>
  <c r="AE7" i="61"/>
  <c r="AB7" i="61"/>
  <c r="Y7" i="61"/>
  <c r="V7" i="61"/>
  <c r="S7" i="61"/>
  <c r="AE5" i="61"/>
  <c r="AB5" i="61"/>
  <c r="AB17" i="61" s="1"/>
  <c r="Y5" i="61"/>
  <c r="Y17" i="61" s="1"/>
  <c r="V5" i="61"/>
  <c r="V17" i="61" s="1"/>
  <c r="S5" i="61"/>
  <c r="S17" i="61" s="1"/>
  <c r="C66" i="51"/>
  <c r="I64" i="51"/>
  <c r="I63" i="51"/>
  <c r="I62" i="51"/>
  <c r="I61" i="51"/>
  <c r="I60" i="51"/>
  <c r="I59" i="51"/>
  <c r="C34" i="51"/>
  <c r="I32" i="51"/>
  <c r="I31" i="51"/>
  <c r="I30" i="51"/>
  <c r="I29" i="51"/>
  <c r="I28" i="51"/>
  <c r="I27" i="51"/>
  <c r="F44" i="27"/>
  <c r="I44" i="27" s="1"/>
  <c r="I43" i="27"/>
  <c r="F42" i="27"/>
  <c r="I42" i="27" s="1"/>
  <c r="I41" i="27"/>
  <c r="F40" i="27"/>
  <c r="I40" i="27" s="1"/>
  <c r="I47" i="27" s="1"/>
  <c r="I39" i="27"/>
  <c r="I34" i="51" l="1"/>
  <c r="AE17" i="61"/>
  <c r="I66" i="51"/>
  <c r="O112" i="51" l="1"/>
  <c r="O110" i="51"/>
  <c r="O108" i="51"/>
  <c r="O106" i="51"/>
  <c r="S100" i="51"/>
  <c r="O100" i="51"/>
  <c r="M45" i="51"/>
  <c r="I45" i="51"/>
  <c r="E49" i="51" s="1"/>
  <c r="K50" i="51" s="1"/>
  <c r="R50" i="51" s="1"/>
  <c r="P43" i="51"/>
  <c r="P42" i="51"/>
  <c r="M141" i="27"/>
  <c r="M139" i="27"/>
  <c r="M138" i="27"/>
  <c r="M137" i="27"/>
  <c r="M136" i="27"/>
  <c r="M135" i="27"/>
  <c r="M132" i="27"/>
  <c r="M131" i="27"/>
  <c r="M130" i="27"/>
  <c r="M129" i="27"/>
  <c r="M128" i="27"/>
  <c r="M127" i="27"/>
  <c r="M126" i="27"/>
  <c r="M92" i="27"/>
  <c r="M91" i="27"/>
  <c r="M90" i="27"/>
  <c r="M89" i="27"/>
  <c r="M87" i="27"/>
  <c r="M86" i="27"/>
  <c r="M85" i="27"/>
  <c r="M84" i="27"/>
  <c r="M83" i="27"/>
  <c r="M82" i="27"/>
  <c r="T47" i="27"/>
  <c r="C47" i="27"/>
  <c r="C46" i="27"/>
  <c r="O58" i="24"/>
  <c r="I46" i="27"/>
  <c r="C33" i="27"/>
  <c r="C32" i="27"/>
  <c r="F31" i="27"/>
  <c r="I31" i="27" s="1"/>
  <c r="I30" i="27"/>
  <c r="F29" i="27"/>
  <c r="I29" i="27" s="1"/>
  <c r="I28" i="27"/>
  <c r="F27" i="27"/>
  <c r="I27" i="27" s="1"/>
  <c r="I26" i="27"/>
  <c r="F25" i="27"/>
  <c r="I25" i="27" s="1"/>
  <c r="I24" i="27"/>
  <c r="F23" i="27"/>
  <c r="I23" i="27" s="1"/>
  <c r="I22" i="27"/>
  <c r="F21" i="27"/>
  <c r="I21" i="27" s="1"/>
  <c r="I20" i="27"/>
  <c r="C16" i="27"/>
  <c r="C15" i="27"/>
  <c r="I13" i="27"/>
  <c r="I12" i="27"/>
  <c r="I11" i="27"/>
  <c r="I10" i="27"/>
  <c r="I9" i="27"/>
  <c r="I16" i="27" s="1"/>
  <c r="I8" i="27"/>
  <c r="I15" i="27" s="1"/>
  <c r="L47" i="24"/>
  <c r="L46" i="24"/>
  <c r="B66" i="24" s="1"/>
  <c r="L45" i="24"/>
  <c r="L44" i="24"/>
  <c r="H36" i="24"/>
  <c r="H34" i="24"/>
  <c r="H32" i="24"/>
  <c r="E54" i="51" l="1"/>
  <c r="K55" i="51" s="1"/>
  <c r="R55" i="51" s="1"/>
  <c r="P45" i="51"/>
  <c r="G47" i="51" s="1"/>
  <c r="I32" i="27"/>
  <c r="I33" i="27"/>
</calcChain>
</file>

<file path=xl/sharedStrings.xml><?xml version="1.0" encoding="utf-8"?>
<sst xmlns="http://schemas.openxmlformats.org/spreadsheetml/2006/main" count="1096" uniqueCount="635">
  <si>
    <t>活動項目</t>
    <rPh sb="0" eb="2">
      <t>カツドウ</t>
    </rPh>
    <rPh sb="2" eb="4">
      <t>コウモク</t>
    </rPh>
    <phoneticPr fontId="4"/>
  </si>
  <si>
    <t>計画</t>
    <rPh sb="0" eb="2">
      <t>ケイカク</t>
    </rPh>
    <phoneticPr fontId="4"/>
  </si>
  <si>
    <t>水路</t>
    <rPh sb="0" eb="2">
      <t>スイロ</t>
    </rPh>
    <phoneticPr fontId="4"/>
  </si>
  <si>
    <t>農道</t>
    <rPh sb="0" eb="2">
      <t>ノウドウ</t>
    </rPh>
    <phoneticPr fontId="4"/>
  </si>
  <si>
    <t>ため池</t>
    <rPh sb="2" eb="3">
      <t>イケ</t>
    </rPh>
    <phoneticPr fontId="4"/>
  </si>
  <si>
    <t>地域資源の適切な保全管理のための推進活動</t>
    <rPh sb="0" eb="2">
      <t>チイキ</t>
    </rPh>
    <rPh sb="2" eb="4">
      <t>シゲン</t>
    </rPh>
    <rPh sb="5" eb="7">
      <t>テキセツ</t>
    </rPh>
    <rPh sb="8" eb="10">
      <t>ホゼン</t>
    </rPh>
    <rPh sb="10" eb="12">
      <t>カンリ</t>
    </rPh>
    <rPh sb="16" eb="18">
      <t>スイシン</t>
    </rPh>
    <rPh sb="18" eb="20">
      <t>カツドウ</t>
    </rPh>
    <phoneticPr fontId="4"/>
  </si>
  <si>
    <t>○</t>
    <phoneticPr fontId="4"/>
  </si>
  <si>
    <t>年度</t>
    <rPh sb="0" eb="2">
      <t>ネンド</t>
    </rPh>
    <phoneticPr fontId="4"/>
  </si>
  <si>
    <t>特定非営利活動法人化</t>
    <rPh sb="0" eb="2">
      <t>トクテイ</t>
    </rPh>
    <rPh sb="2" eb="5">
      <t>ヒエイリ</t>
    </rPh>
    <rPh sb="5" eb="7">
      <t>カツドウ</t>
    </rPh>
    <rPh sb="7" eb="9">
      <t>ホウジン</t>
    </rPh>
    <rPh sb="9" eb="10">
      <t>カ</t>
    </rPh>
    <phoneticPr fontId="4"/>
  </si>
  <si>
    <t>広域活動組織の設立</t>
    <rPh sb="0" eb="2">
      <t>コウイキ</t>
    </rPh>
    <rPh sb="2" eb="4">
      <t>カツドウ</t>
    </rPh>
    <rPh sb="4" eb="6">
      <t>ソシキ</t>
    </rPh>
    <rPh sb="7" eb="9">
      <t>セツリツ</t>
    </rPh>
    <phoneticPr fontId="4"/>
  </si>
  <si>
    <t>延べ数量</t>
    <rPh sb="0" eb="1">
      <t>ノ</t>
    </rPh>
    <rPh sb="2" eb="4">
      <t>スウリョウ</t>
    </rPh>
    <phoneticPr fontId="4"/>
  </si>
  <si>
    <t>活動内容</t>
    <rPh sb="0" eb="2">
      <t>カツドウ</t>
    </rPh>
    <rPh sb="2" eb="4">
      <t>ナイヨウ</t>
    </rPh>
    <phoneticPr fontId="4"/>
  </si>
  <si>
    <t>共通</t>
    <rPh sb="0" eb="2">
      <t>キョウツウ</t>
    </rPh>
    <phoneticPr fontId="4"/>
  </si>
  <si>
    <t>農用地</t>
    <phoneticPr fontId="4"/>
  </si>
  <si>
    <t>実践活動</t>
    <phoneticPr fontId="4"/>
  </si>
  <si>
    <t>取組</t>
    <rPh sb="0" eb="2">
      <t>トリクミ</t>
    </rPh>
    <phoneticPr fontId="4"/>
  </si>
  <si>
    <t>山間農業地域</t>
    <rPh sb="0" eb="2">
      <t>サンカン</t>
    </rPh>
    <rPh sb="2" eb="4">
      <t>ノウギョウ</t>
    </rPh>
    <rPh sb="4" eb="6">
      <t>チイキ</t>
    </rPh>
    <phoneticPr fontId="4"/>
  </si>
  <si>
    <t>平地農業地域</t>
    <rPh sb="0" eb="2">
      <t>ヘイチ</t>
    </rPh>
    <rPh sb="2" eb="4">
      <t>ノウギョウ</t>
    </rPh>
    <rPh sb="4" eb="6">
      <t>チイキ</t>
    </rPh>
    <phoneticPr fontId="4"/>
  </si>
  <si>
    <t>中間農業地域</t>
    <rPh sb="0" eb="2">
      <t>チュウカン</t>
    </rPh>
    <rPh sb="2" eb="4">
      <t>ノウギョウ</t>
    </rPh>
    <rPh sb="4" eb="6">
      <t>チイキ</t>
    </rPh>
    <phoneticPr fontId="4"/>
  </si>
  <si>
    <t>都市的地域</t>
    <rPh sb="0" eb="3">
      <t>トシテキ</t>
    </rPh>
    <rPh sb="3" eb="5">
      <t>チイキ</t>
    </rPh>
    <phoneticPr fontId="4"/>
  </si>
  <si>
    <t>合計</t>
    <rPh sb="0" eb="2">
      <t>ゴウケイ</t>
    </rPh>
    <phoneticPr fontId="4"/>
  </si>
  <si>
    <t>草地</t>
    <rPh sb="0" eb="1">
      <t>ソウ</t>
    </rPh>
    <rPh sb="1" eb="2">
      <t>チ</t>
    </rPh>
    <phoneticPr fontId="4"/>
  </si>
  <si>
    <t>畑</t>
    <rPh sb="0" eb="1">
      <t>ハタ</t>
    </rPh>
    <phoneticPr fontId="4"/>
  </si>
  <si>
    <t>田</t>
    <rPh sb="0" eb="1">
      <t>タ</t>
    </rPh>
    <phoneticPr fontId="4"/>
  </si>
  <si>
    <t>交付単価</t>
    <rPh sb="0" eb="4">
      <t>コウフタンカ</t>
    </rPh>
    <phoneticPr fontId="4"/>
  </si>
  <si>
    <t>地目</t>
    <rPh sb="0" eb="2">
      <t>チモク</t>
    </rPh>
    <phoneticPr fontId="4"/>
  </si>
  <si>
    <t>草地</t>
    <rPh sb="0" eb="2">
      <t>クサチ</t>
    </rPh>
    <phoneticPr fontId="4"/>
  </si>
  <si>
    <t>畑</t>
    <rPh sb="0" eb="1">
      <t>ハタケ</t>
    </rPh>
    <phoneticPr fontId="4"/>
  </si>
  <si>
    <t>活動終了年度</t>
    <rPh sb="0" eb="2">
      <t>カツドウ</t>
    </rPh>
    <rPh sb="2" eb="4">
      <t>シュウリョウ</t>
    </rPh>
    <rPh sb="4" eb="6">
      <t>ネンド</t>
    </rPh>
    <phoneticPr fontId="4"/>
  </si>
  <si>
    <t>活動開始年度</t>
    <rPh sb="0" eb="2">
      <t>カツドウ</t>
    </rPh>
    <rPh sb="2" eb="4">
      <t>カイシ</t>
    </rPh>
    <rPh sb="4" eb="6">
      <t>ネンド</t>
    </rPh>
    <phoneticPr fontId="4"/>
  </si>
  <si>
    <t>Ⅰ．地区の概要</t>
    <rPh sb="2" eb="4">
      <t>チク</t>
    </rPh>
    <rPh sb="5" eb="7">
      <t>ガイヨウ</t>
    </rPh>
    <phoneticPr fontId="4"/>
  </si>
  <si>
    <t>年当たり交付金額</t>
    <rPh sb="0" eb="1">
      <t>ネン</t>
    </rPh>
    <rPh sb="1" eb="2">
      <t>ア</t>
    </rPh>
    <rPh sb="4" eb="7">
      <t>コウフキン</t>
    </rPh>
    <rPh sb="7" eb="8">
      <t>ガク</t>
    </rPh>
    <phoneticPr fontId="4"/>
  </si>
  <si>
    <t>地域振興立法８法の適用</t>
    <rPh sb="0" eb="2">
      <t>チイキ</t>
    </rPh>
    <rPh sb="2" eb="4">
      <t>シンコウ</t>
    </rPh>
    <rPh sb="4" eb="6">
      <t>リッポウ</t>
    </rPh>
    <rPh sb="7" eb="8">
      <t>ホウ</t>
    </rPh>
    <rPh sb="9" eb="11">
      <t>テキヨウ</t>
    </rPh>
    <phoneticPr fontId="4"/>
  </si>
  <si>
    <t>農業地域類型</t>
    <rPh sb="0" eb="2">
      <t>ノウギョウ</t>
    </rPh>
    <rPh sb="2" eb="4">
      <t>チイキ</t>
    </rPh>
    <rPh sb="4" eb="6">
      <t>ルイケイ</t>
    </rPh>
    <phoneticPr fontId="4"/>
  </si>
  <si>
    <t>集落数</t>
    <rPh sb="0" eb="3">
      <t>シュウラクスウ</t>
    </rPh>
    <phoneticPr fontId="4"/>
  </si>
  <si>
    <t>特定農山村</t>
    <rPh sb="0" eb="2">
      <t>トクテイ</t>
    </rPh>
    <rPh sb="2" eb="5">
      <t>ノウサンソン</t>
    </rPh>
    <phoneticPr fontId="4"/>
  </si>
  <si>
    <t>振興山村</t>
    <rPh sb="0" eb="2">
      <t>シンコウ</t>
    </rPh>
    <rPh sb="2" eb="4">
      <t>サンソン</t>
    </rPh>
    <phoneticPr fontId="4"/>
  </si>
  <si>
    <t>過疎</t>
    <rPh sb="0" eb="2">
      <t>カソ</t>
    </rPh>
    <phoneticPr fontId="4"/>
  </si>
  <si>
    <t>半島</t>
    <rPh sb="0" eb="2">
      <t>ハントウ</t>
    </rPh>
    <phoneticPr fontId="4"/>
  </si>
  <si>
    <t>離島</t>
    <rPh sb="0" eb="2">
      <t>リトウ</t>
    </rPh>
    <phoneticPr fontId="4"/>
  </si>
  <si>
    <t>沖縄</t>
    <rPh sb="0" eb="2">
      <t>オキナワ</t>
    </rPh>
    <phoneticPr fontId="4"/>
  </si>
  <si>
    <t>⇒</t>
    <phoneticPr fontId="4"/>
  </si>
  <si>
    <t>地目を田から畑に変更する面積</t>
    <phoneticPr fontId="4"/>
  </si>
  <si>
    <t>内容</t>
    <rPh sb="0" eb="2">
      <t>ナイヨウ</t>
    </rPh>
    <phoneticPr fontId="4"/>
  </si>
  <si>
    <t/>
  </si>
  <si>
    <t>実施予定年度</t>
    <rPh sb="0" eb="2">
      <t>ジッシ</t>
    </rPh>
    <rPh sb="2" eb="4">
      <t>ヨテイ</t>
    </rPh>
    <rPh sb="4" eb="6">
      <t>ネンド</t>
    </rPh>
    <phoneticPr fontId="4"/>
  </si>
  <si>
    <t>施設区分</t>
    <rPh sb="0" eb="2">
      <t>シセツ</t>
    </rPh>
    <rPh sb="2" eb="4">
      <t>クブン</t>
    </rPh>
    <phoneticPr fontId="4"/>
  </si>
  <si>
    <t>○</t>
  </si>
  <si>
    <t>施設の軽微な補修</t>
    <rPh sb="0" eb="2">
      <t>シセツ</t>
    </rPh>
    <rPh sb="3" eb="5">
      <t>ケイビ</t>
    </rPh>
    <rPh sb="6" eb="8">
      <t>ホシュウ</t>
    </rPh>
    <phoneticPr fontId="4"/>
  </si>
  <si>
    <t>備考</t>
    <rPh sb="0" eb="2">
      <t>ビコウ</t>
    </rPh>
    <phoneticPr fontId="4"/>
  </si>
  <si>
    <t>農業者</t>
    <rPh sb="0" eb="3">
      <t>ノウギョウシャ</t>
    </rPh>
    <phoneticPr fontId="4"/>
  </si>
  <si>
    <t>項目</t>
    <rPh sb="0" eb="2">
      <t>コウモク</t>
    </rPh>
    <phoneticPr fontId="4"/>
  </si>
  <si>
    <t>計</t>
    <rPh sb="0" eb="1">
      <t>ケイ</t>
    </rPh>
    <phoneticPr fontId="4"/>
  </si>
  <si>
    <t>個人</t>
    <rPh sb="0" eb="2">
      <t>コジン</t>
    </rPh>
    <phoneticPr fontId="4"/>
  </si>
  <si>
    <t>農業者以外</t>
    <rPh sb="0" eb="3">
      <t>ノウギョウシャ</t>
    </rPh>
    <rPh sb="3" eb="5">
      <t>イガイ</t>
    </rPh>
    <phoneticPr fontId="4"/>
  </si>
  <si>
    <t>所在地</t>
    <rPh sb="0" eb="3">
      <t>ショザイチ</t>
    </rPh>
    <phoneticPr fontId="4"/>
  </si>
  <si>
    <t>＜活動の計画＞</t>
    <rPh sb="1" eb="3">
      <t>カツドウ</t>
    </rPh>
    <rPh sb="4" eb="6">
      <t>ケイカク</t>
    </rPh>
    <phoneticPr fontId="4"/>
  </si>
  <si>
    <t>■</t>
    <phoneticPr fontId="4"/>
  </si>
  <si>
    <t>別紙１</t>
    <rPh sb="0" eb="2">
      <t>ベッシ</t>
    </rPh>
    <phoneticPr fontId="4"/>
  </si>
  <si>
    <t>別紙　</t>
    <rPh sb="0" eb="2">
      <t>ベッシ</t>
    </rPh>
    <phoneticPr fontId="4"/>
  </si>
  <si>
    <t>（注）該当する活動にチェックし、取り組む活動の別紙のみ添付すること</t>
    <rPh sb="1" eb="2">
      <t>チュウ</t>
    </rPh>
    <rPh sb="3" eb="5">
      <t>ガイトウ</t>
    </rPh>
    <rPh sb="7" eb="9">
      <t>カツドウ</t>
    </rPh>
    <rPh sb="16" eb="17">
      <t>ト</t>
    </rPh>
    <rPh sb="18" eb="19">
      <t>ク</t>
    </rPh>
    <rPh sb="20" eb="22">
      <t>カツドウ</t>
    </rPh>
    <rPh sb="23" eb="25">
      <t>ベッシ</t>
    </rPh>
    <rPh sb="27" eb="29">
      <t>テンプ</t>
    </rPh>
    <phoneticPr fontId="4"/>
  </si>
  <si>
    <t>＜施行注意＞</t>
    <rPh sb="1" eb="3">
      <t>セコウ</t>
    </rPh>
    <rPh sb="3" eb="5">
      <t>チュウイ</t>
    </rPh>
    <phoneticPr fontId="4"/>
  </si>
  <si>
    <t>交付金の
交付年数</t>
    <rPh sb="0" eb="3">
      <t>コウフキン</t>
    </rPh>
    <rPh sb="5" eb="7">
      <t>コウフ</t>
    </rPh>
    <rPh sb="7" eb="9">
      <t>ネンスウ</t>
    </rPh>
    <phoneticPr fontId="4"/>
  </si>
  <si>
    <t>農地維持支払</t>
  </si>
  <si>
    <t>中山間地域等
直接支払</t>
    <phoneticPr fontId="4"/>
  </si>
  <si>
    <t>環境保全型農業直接支払</t>
    <phoneticPr fontId="4"/>
  </si>
  <si>
    <t>採草放牧地</t>
    <rPh sb="0" eb="2">
      <t>サイソウ</t>
    </rPh>
    <rPh sb="2" eb="5">
      <t>ホウボクチ</t>
    </rPh>
    <phoneticPr fontId="4"/>
  </si>
  <si>
    <t>傾斜</t>
    <rPh sb="0" eb="2">
      <t>ケイシャ</t>
    </rPh>
    <phoneticPr fontId="4"/>
  </si>
  <si>
    <t>取組面積</t>
    <rPh sb="0" eb="2">
      <t>トリクミ</t>
    </rPh>
    <rPh sb="2" eb="4">
      <t>メンセキ</t>
    </rPh>
    <phoneticPr fontId="4"/>
  </si>
  <si>
    <t>農業用施設
（多面支払）</t>
    <rPh sb="0" eb="3">
      <t>ノウギョウヨウ</t>
    </rPh>
    <rPh sb="3" eb="5">
      <t>シセツ</t>
    </rPh>
    <rPh sb="7" eb="9">
      <t>タメン</t>
    </rPh>
    <rPh sb="9" eb="11">
      <t>シハラ</t>
    </rPh>
    <phoneticPr fontId="4"/>
  </si>
  <si>
    <t>別添１「実施区域位置図」のとおり　</t>
    <rPh sb="0" eb="2">
      <t>ベッテン</t>
    </rPh>
    <rPh sb="4" eb="6">
      <t>ジッシ</t>
    </rPh>
    <rPh sb="6" eb="8">
      <t>クイキ</t>
    </rPh>
    <rPh sb="8" eb="10">
      <t>イチ</t>
    </rPh>
    <rPh sb="10" eb="11">
      <t>ズ</t>
    </rPh>
    <phoneticPr fontId="4"/>
  </si>
  <si>
    <t>実施区域位置図</t>
    <rPh sb="0" eb="2">
      <t>ジッシ</t>
    </rPh>
    <rPh sb="2" eb="4">
      <t>クイキ</t>
    </rPh>
    <rPh sb="4" eb="7">
      <t>イチズ</t>
    </rPh>
    <phoneticPr fontId="4"/>
  </si>
  <si>
    <t>組織名称：</t>
    <phoneticPr fontId="4"/>
  </si>
  <si>
    <t>１号事業（多面支払）</t>
    <rPh sb="7" eb="9">
      <t>シハライ</t>
    </rPh>
    <phoneticPr fontId="4"/>
  </si>
  <si>
    <t>2号事業（中山間直払）</t>
  </si>
  <si>
    <t>３号事業（環境直払）</t>
    <rPh sb="5" eb="7">
      <t>カンキョウ</t>
    </rPh>
    <rPh sb="7" eb="9">
      <t>チョクバライ</t>
    </rPh>
    <phoneticPr fontId="4"/>
  </si>
  <si>
    <t>□</t>
    <phoneticPr fontId="4"/>
  </si>
  <si>
    <t>組織名</t>
    <phoneticPr fontId="4"/>
  </si>
  <si>
    <t>代表者氏名</t>
    <phoneticPr fontId="4"/>
  </si>
  <si>
    <t>（別紙1）</t>
    <rPh sb="1" eb="3">
      <t>ベッシ</t>
    </rPh>
    <phoneticPr fontId="4"/>
  </si>
  <si>
    <t>（１）農地維持支払</t>
    <rPh sb="3" eb="5">
      <t>ノウチ</t>
    </rPh>
    <rPh sb="5" eb="7">
      <t>イジ</t>
    </rPh>
    <rPh sb="7" eb="9">
      <t>シハライ</t>
    </rPh>
    <phoneticPr fontId="4"/>
  </si>
  <si>
    <t>水路</t>
    <rPh sb="0" eb="2">
      <t>スイロ</t>
    </rPh>
    <phoneticPr fontId="3"/>
  </si>
  <si>
    <t>農道</t>
    <rPh sb="0" eb="2">
      <t>ノウドウ</t>
    </rPh>
    <phoneticPr fontId="3"/>
  </si>
  <si>
    <t>ため池</t>
    <rPh sb="2" eb="3">
      <t>イケ</t>
    </rPh>
    <phoneticPr fontId="3"/>
  </si>
  <si>
    <t>区分</t>
    <rPh sb="0" eb="2">
      <t>クブン</t>
    </rPh>
    <phoneticPr fontId="4"/>
  </si>
  <si>
    <t>取組</t>
    <rPh sb="0" eb="2">
      <t>トリクミ</t>
    </rPh>
    <phoneticPr fontId="12"/>
  </si>
  <si>
    <t>点検</t>
    <rPh sb="0" eb="2">
      <t>テンケン</t>
    </rPh>
    <phoneticPr fontId="12"/>
  </si>
  <si>
    <t>計画策定</t>
    <rPh sb="0" eb="2">
      <t>ケイカク</t>
    </rPh>
    <rPh sb="2" eb="4">
      <t>サクテイ</t>
    </rPh>
    <phoneticPr fontId="12"/>
  </si>
  <si>
    <t>研修</t>
    <rPh sb="0" eb="2">
      <t>ケンシュウ</t>
    </rPh>
    <phoneticPr fontId="12"/>
  </si>
  <si>
    <t>実践活動</t>
    <rPh sb="0" eb="2">
      <t>ジッセン</t>
    </rPh>
    <rPh sb="2" eb="4">
      <t>カツドウ</t>
    </rPh>
    <phoneticPr fontId="12"/>
  </si>
  <si>
    <t>ため池</t>
    <rPh sb="2" eb="3">
      <t>イケ</t>
    </rPh>
    <phoneticPr fontId="12"/>
  </si>
  <si>
    <t>共通</t>
    <rPh sb="0" eb="2">
      <t>キョウツウ</t>
    </rPh>
    <phoneticPr fontId="12"/>
  </si>
  <si>
    <t>農用地</t>
    <rPh sb="0" eb="3">
      <t>ノウヨウチ</t>
    </rPh>
    <phoneticPr fontId="12"/>
  </si>
  <si>
    <t>水路</t>
    <rPh sb="0" eb="2">
      <t>スイロ</t>
    </rPh>
    <phoneticPr fontId="12"/>
  </si>
  <si>
    <t>農道</t>
    <rPh sb="0" eb="2">
      <t>ノウドウ</t>
    </rPh>
    <phoneticPr fontId="12"/>
  </si>
  <si>
    <t>水質保全</t>
    <rPh sb="0" eb="2">
      <t>スイシツ</t>
    </rPh>
    <rPh sb="2" eb="4">
      <t>ホゼン</t>
    </rPh>
    <phoneticPr fontId="12"/>
  </si>
  <si>
    <t>啓発・普及</t>
    <rPh sb="0" eb="2">
      <t>ケイハツ</t>
    </rPh>
    <rPh sb="3" eb="5">
      <t>フキュウ</t>
    </rPh>
    <phoneticPr fontId="12"/>
  </si>
  <si>
    <t>-</t>
    <phoneticPr fontId="12"/>
  </si>
  <si>
    <t>事務処理</t>
    <rPh sb="0" eb="2">
      <t>ジム</t>
    </rPh>
    <rPh sb="2" eb="4">
      <t>ショリ</t>
    </rPh>
    <phoneticPr fontId="12"/>
  </si>
  <si>
    <t>会議</t>
    <rPh sb="0" eb="2">
      <t>カイギ</t>
    </rPh>
    <phoneticPr fontId="12"/>
  </si>
  <si>
    <t>農地維持</t>
    <rPh sb="0" eb="2">
      <t>ノウチ</t>
    </rPh>
    <rPh sb="2" eb="4">
      <t>イジ</t>
    </rPh>
    <phoneticPr fontId="12"/>
  </si>
  <si>
    <t>推進活動</t>
    <rPh sb="0" eb="2">
      <t>スイシン</t>
    </rPh>
    <rPh sb="2" eb="4">
      <t>カツドウ</t>
    </rPh>
    <phoneticPr fontId="12"/>
  </si>
  <si>
    <t>機能診断</t>
    <rPh sb="0" eb="2">
      <t>キノウ</t>
    </rPh>
    <rPh sb="2" eb="4">
      <t>シンダン</t>
    </rPh>
    <phoneticPr fontId="12"/>
  </si>
  <si>
    <t>生態系保全</t>
    <rPh sb="0" eb="3">
      <t>セイタイケイ</t>
    </rPh>
    <rPh sb="3" eb="5">
      <t>ホゼン</t>
    </rPh>
    <phoneticPr fontId="12"/>
  </si>
  <si>
    <t>景観形成・生活環境保全</t>
    <rPh sb="0" eb="2">
      <t>ケイカン</t>
    </rPh>
    <rPh sb="2" eb="4">
      <t>ケイセイ</t>
    </rPh>
    <rPh sb="5" eb="7">
      <t>セイカツ</t>
    </rPh>
    <rPh sb="7" eb="9">
      <t>カンキョウ</t>
    </rPh>
    <rPh sb="9" eb="11">
      <t>ホゼン</t>
    </rPh>
    <phoneticPr fontId="12"/>
  </si>
  <si>
    <t>資源循環</t>
    <rPh sb="0" eb="2">
      <t>シゲン</t>
    </rPh>
    <rPh sb="2" eb="4">
      <t>ジュンカン</t>
    </rPh>
    <phoneticPr fontId="12"/>
  </si>
  <si>
    <t>増進活動</t>
    <rPh sb="0" eb="2">
      <t>ゾウシン</t>
    </rPh>
    <rPh sb="2" eb="4">
      <t>カツドウ</t>
    </rPh>
    <phoneticPr fontId="12"/>
  </si>
  <si>
    <t>長寿命化</t>
    <rPh sb="0" eb="4">
      <t>チョウジュミョウカ</t>
    </rPh>
    <phoneticPr fontId="12"/>
  </si>
  <si>
    <t>Ⅱ． １号事業（多面的機能支払）</t>
    <phoneticPr fontId="4"/>
  </si>
  <si>
    <t>　（１）農地維持支払</t>
    <phoneticPr fontId="4"/>
  </si>
  <si>
    <t>２）多面的機能の増進を図る活動　（任意の取組）</t>
    <rPh sb="2" eb="5">
      <t>タメンテキ</t>
    </rPh>
    <rPh sb="5" eb="7">
      <t>キノウ</t>
    </rPh>
    <rPh sb="8" eb="10">
      <t>ゾウシン</t>
    </rPh>
    <rPh sb="11" eb="12">
      <t>ハカ</t>
    </rPh>
    <rPh sb="13" eb="15">
      <t>カツドウ</t>
    </rPh>
    <rPh sb="17" eb="19">
      <t>ニンイ</t>
    </rPh>
    <rPh sb="20" eb="22">
      <t>トリクミ</t>
    </rPh>
    <phoneticPr fontId="4"/>
  </si>
  <si>
    <t>３．活動の計画</t>
    <rPh sb="2" eb="4">
      <t>カツドウ</t>
    </rPh>
    <rPh sb="5" eb="7">
      <t>ケイカク</t>
    </rPh>
    <phoneticPr fontId="4"/>
  </si>
  <si>
    <t>中山間
直払</t>
    <rPh sb="0" eb="3">
      <t>チュウサンカン</t>
    </rPh>
    <rPh sb="4" eb="6">
      <t>チョクバライ</t>
    </rPh>
    <phoneticPr fontId="4"/>
  </si>
  <si>
    <t>多面
支払</t>
    <rPh sb="0" eb="2">
      <t>タメン</t>
    </rPh>
    <rPh sb="3" eb="5">
      <t>シハライ</t>
    </rPh>
    <rPh sb="4" eb="5">
      <t>バライ</t>
    </rPh>
    <phoneticPr fontId="4"/>
  </si>
  <si>
    <t>水田貯留・地下水かん養</t>
    <rPh sb="0" eb="2">
      <t>スイデン</t>
    </rPh>
    <rPh sb="2" eb="4">
      <t>チョリュウ</t>
    </rPh>
    <rPh sb="5" eb="8">
      <t>チカスイ</t>
    </rPh>
    <rPh sb="10" eb="11">
      <t>ヨウ</t>
    </rPh>
    <phoneticPr fontId="12"/>
  </si>
  <si>
    <t>地域資源の適切な保全管理のための推進活動について、１）～４）を記入してください。</t>
    <rPh sb="31" eb="33">
      <t>キニュウ</t>
    </rPh>
    <phoneticPr fontId="4"/>
  </si>
  <si>
    <t>（ふりがな）</t>
    <phoneticPr fontId="4"/>
  </si>
  <si>
    <t xml:space="preserve"> Ⅱ． １号事業（多面的機能支払）</t>
    <phoneticPr fontId="4"/>
  </si>
  <si>
    <t>環境
直払※２</t>
    <rPh sb="0" eb="2">
      <t>カンキョウ</t>
    </rPh>
    <rPh sb="3" eb="5">
      <t>チョクバライ</t>
    </rPh>
    <phoneticPr fontId="4"/>
  </si>
  <si>
    <t>※ 以下、（多面的機能支払、中山間地域等直接支払、環境保全型農業直接支払）をそれぞれ（多面支払、中山間直払、環境直払）と一部で表示</t>
    <rPh sb="25" eb="27">
      <t>カンキョウ</t>
    </rPh>
    <rPh sb="27" eb="30">
      <t>ホゼンガタ</t>
    </rPh>
    <rPh sb="30" eb="32">
      <t>ノウギョウ</t>
    </rPh>
    <rPh sb="32" eb="34">
      <t>チョクセツ</t>
    </rPh>
    <rPh sb="34" eb="36">
      <t>シハライ</t>
    </rPh>
    <rPh sb="54" eb="56">
      <t>カンキョウ</t>
    </rPh>
    <rPh sb="56" eb="58">
      <t>チョクバライ</t>
    </rPh>
    <rPh sb="60" eb="62">
      <t>イチブ</t>
    </rPh>
    <phoneticPr fontId="4"/>
  </si>
  <si>
    <t>※　多面支払の活動計画書及び中山間直払の集落協定に位置づけられている施設等については、多面支払の
　　活動組織により活動を実施し、また、多面支払の交付金を充てることとする。</t>
    <phoneticPr fontId="4"/>
  </si>
  <si>
    <t>資源向上支払（共同）</t>
    <rPh sb="0" eb="2">
      <t>シゲン</t>
    </rPh>
    <rPh sb="2" eb="4">
      <t>コウジョウ</t>
    </rPh>
    <rPh sb="4" eb="6">
      <t>シハラ</t>
    </rPh>
    <rPh sb="7" eb="9">
      <t>キョウドウ</t>
    </rPh>
    <phoneticPr fontId="4"/>
  </si>
  <si>
    <t>資源向上支払（長寿命化）</t>
    <rPh sb="0" eb="2">
      <t>シゲン</t>
    </rPh>
    <rPh sb="2" eb="4">
      <t>コウジョウ</t>
    </rPh>
    <rPh sb="4" eb="6">
      <t>シハラ</t>
    </rPh>
    <rPh sb="7" eb="11">
      <t>チョウジュミョウカ</t>
    </rPh>
    <phoneticPr fontId="4"/>
  </si>
  <si>
    <t>（２）資源向上支払（共同）</t>
    <phoneticPr fontId="4"/>
  </si>
  <si>
    <t>（３）資源向上支払（長寿命化）</t>
    <rPh sb="10" eb="14">
      <t>チョウジュミョウカ</t>
    </rPh>
    <phoneticPr fontId="4"/>
  </si>
  <si>
    <t>－</t>
    <phoneticPr fontId="3"/>
  </si>
  <si>
    <t>×</t>
    <phoneticPr fontId="3"/>
  </si>
  <si>
    <t>（２）資源向上支払（共同）</t>
    <rPh sb="3" eb="5">
      <t>シゲン</t>
    </rPh>
    <rPh sb="5" eb="7">
      <t>コウジョウ</t>
    </rPh>
    <rPh sb="7" eb="9">
      <t>シハライ</t>
    </rPh>
    <rPh sb="10" eb="12">
      <t>キョウドウ</t>
    </rPh>
    <phoneticPr fontId="4"/>
  </si>
  <si>
    <t>（３）資源向上支払（長寿命化）</t>
    <rPh sb="3" eb="5">
      <t>シゲン</t>
    </rPh>
    <rPh sb="5" eb="7">
      <t>コウジョウ</t>
    </rPh>
    <rPh sb="7" eb="9">
      <t>シハライ</t>
    </rPh>
    <rPh sb="10" eb="14">
      <t>チョウジュミョウカ</t>
    </rPh>
    <phoneticPr fontId="4"/>
  </si>
  <si>
    <t>年当たり交付上限額</t>
    <rPh sb="0" eb="1">
      <t>ネン</t>
    </rPh>
    <rPh sb="1" eb="2">
      <t>ア</t>
    </rPh>
    <rPh sb="4" eb="6">
      <t>コウフ</t>
    </rPh>
    <rPh sb="6" eb="8">
      <t>ジョウゲン</t>
    </rPh>
    <rPh sb="8" eb="9">
      <t>ガク</t>
    </rPh>
    <phoneticPr fontId="4"/>
  </si>
  <si>
    <t>この線より上に行を挿入してください。</t>
    <rPh sb="2" eb="3">
      <t>セン</t>
    </rPh>
    <rPh sb="5" eb="6">
      <t>ウエ</t>
    </rPh>
    <rPh sb="7" eb="8">
      <t>ギョウ</t>
    </rPh>
    <rPh sb="9" eb="11">
      <t>ソウニュウ</t>
    </rPh>
    <phoneticPr fontId="4"/>
  </si>
  <si>
    <t>km</t>
    <phoneticPr fontId="3"/>
  </si>
  <si>
    <t>箇所</t>
    <rPh sb="0" eb="2">
      <t>カショ</t>
    </rPh>
    <phoneticPr fontId="3"/>
  </si>
  <si>
    <t>★実施する月に○を記入してください。</t>
    <rPh sb="1" eb="3">
      <t>ジッシ</t>
    </rPh>
    <rPh sb="5" eb="6">
      <t>ツキ</t>
    </rPh>
    <rPh sb="9" eb="11">
      <t>キニュウ</t>
    </rPh>
    <phoneticPr fontId="4"/>
  </si>
  <si>
    <t>円/10a</t>
    <rPh sb="0" eb="1">
      <t>エン</t>
    </rPh>
    <phoneticPr fontId="4"/>
  </si>
  <si>
    <t>※「特定非営利活動法人」とは、営農法人とは別に多面的活動に関与する法人のことです。</t>
    <rPh sb="2" eb="4">
      <t>トクテイ</t>
    </rPh>
    <rPh sb="4" eb="7">
      <t>ヒエイリ</t>
    </rPh>
    <rPh sb="7" eb="9">
      <t>カツドウ</t>
    </rPh>
    <rPh sb="9" eb="11">
      <t>ホウジン</t>
    </rPh>
    <rPh sb="15" eb="17">
      <t>エイノウ</t>
    </rPh>
    <rPh sb="17" eb="19">
      <t>ホウジン</t>
    </rPh>
    <rPh sb="21" eb="22">
      <t>ベツ</t>
    </rPh>
    <rPh sb="23" eb="26">
      <t>タメンテキ</t>
    </rPh>
    <rPh sb="26" eb="28">
      <t>カツドウ</t>
    </rPh>
    <rPh sb="29" eb="31">
      <t>カンヨ</t>
    </rPh>
    <rPh sb="33" eb="35">
      <t>ホウジン</t>
    </rPh>
    <phoneticPr fontId="4"/>
  </si>
  <si>
    <t>適用条件の確認</t>
    <rPh sb="0" eb="2">
      <t>テキヨウ</t>
    </rPh>
    <rPh sb="2" eb="4">
      <t>ジョウケン</t>
    </rPh>
    <rPh sb="5" eb="7">
      <t>カクニン</t>
    </rPh>
    <phoneticPr fontId="4"/>
  </si>
  <si>
    <r>
      <t>適用条件の確認</t>
    </r>
    <r>
      <rPr>
        <sz val="10"/>
        <rFont val="メイリオ"/>
        <family val="3"/>
        <charset val="128"/>
      </rPr>
      <t xml:space="preserve">　　 </t>
    </r>
    <rPh sb="0" eb="2">
      <t>テキヨウ</t>
    </rPh>
    <rPh sb="2" eb="4">
      <t>ジョウケン</t>
    </rPh>
    <rPh sb="5" eb="7">
      <t>カクニン</t>
    </rPh>
    <phoneticPr fontId="4"/>
  </si>
  <si>
    <t>地目</t>
    <rPh sb="0" eb="2">
      <t>チモク</t>
    </rPh>
    <phoneticPr fontId="12"/>
  </si>
  <si>
    <t>組織の構成員</t>
  </si>
  <si>
    <t>=</t>
    <phoneticPr fontId="4"/>
  </si>
  <si>
    <t>+ 団体の構成員のうち、共同活動に参加する人数</t>
    <phoneticPr fontId="4"/>
  </si>
  <si>
    <t>共同活動に参加する構成員の総人数</t>
    <phoneticPr fontId="4"/>
  </si>
  <si>
    <t>のうち、８割にあたる</t>
    <rPh sb="4" eb="5">
      <t>ワリ</t>
    </rPh>
    <phoneticPr fontId="4"/>
  </si>
  <si>
    <t>以上が</t>
    <phoneticPr fontId="4"/>
  </si>
  <si>
    <t>参加する実践活動を毎年度行う。</t>
    <rPh sb="0" eb="2">
      <t>サンカ</t>
    </rPh>
    <rPh sb="4" eb="6">
      <t>ジッセン</t>
    </rPh>
    <rPh sb="6" eb="8">
      <t>カツドウ</t>
    </rPh>
    <rPh sb="9" eb="12">
      <t>マイネンド</t>
    </rPh>
    <rPh sb="12" eb="13">
      <t>オコナ</t>
    </rPh>
    <phoneticPr fontId="4"/>
  </si>
  <si>
    <t>研修</t>
    <rPh sb="0" eb="2">
      <t>ケンシュウ</t>
    </rPh>
    <phoneticPr fontId="4"/>
  </si>
  <si>
    <t>点検・計画策定</t>
    <rPh sb="0" eb="2">
      <t>テンケン</t>
    </rPh>
    <rPh sb="3" eb="5">
      <t>ケイカク</t>
    </rPh>
    <rPh sb="5" eb="7">
      <t>サクテイ</t>
    </rPh>
    <phoneticPr fontId="12"/>
  </si>
  <si>
    <t>機能診断・計画策定</t>
    <rPh sb="0" eb="2">
      <t>キノウ</t>
    </rPh>
    <rPh sb="2" eb="4">
      <t>シンダン</t>
    </rPh>
    <rPh sb="5" eb="7">
      <t>ケイカク</t>
    </rPh>
    <rPh sb="7" eb="9">
      <t>サクテイ</t>
    </rPh>
    <phoneticPr fontId="12"/>
  </si>
  <si>
    <t>啓発・普及</t>
    <rPh sb="0" eb="2">
      <t>ケイハツ</t>
    </rPh>
    <rPh sb="3" eb="5">
      <t>フキュウ</t>
    </rPh>
    <phoneticPr fontId="4"/>
  </si>
  <si>
    <t>研修</t>
    <rPh sb="0" eb="2">
      <t>ケンシュウ</t>
    </rPh>
    <phoneticPr fontId="3"/>
  </si>
  <si>
    <t>実践活動</t>
    <rPh sb="0" eb="2">
      <t>ジッセン</t>
    </rPh>
    <rPh sb="2" eb="4">
      <t>カツドウ</t>
    </rPh>
    <phoneticPr fontId="4"/>
  </si>
  <si>
    <t>農村環境保全活動</t>
    <rPh sb="0" eb="2">
      <t>ノウソン</t>
    </rPh>
    <rPh sb="2" eb="4">
      <t>カンキョウ</t>
    </rPh>
    <rPh sb="4" eb="6">
      <t>ホゼン</t>
    </rPh>
    <rPh sb="6" eb="8">
      <t>カツドウ</t>
    </rPh>
    <phoneticPr fontId="4"/>
  </si>
  <si>
    <t>★行を挿入した場合は、実施状況報告書も同様に行を追加してください。</t>
    <rPh sb="1" eb="2">
      <t>ギョウ</t>
    </rPh>
    <rPh sb="3" eb="5">
      <t>ソウニュウ</t>
    </rPh>
    <rPh sb="7" eb="9">
      <t>バアイ</t>
    </rPh>
    <rPh sb="11" eb="13">
      <t>ジッシ</t>
    </rPh>
    <rPh sb="13" eb="15">
      <t>ジョウキョウ</t>
    </rPh>
    <rPh sb="15" eb="18">
      <t>ホウコクショ</t>
    </rPh>
    <rPh sb="19" eb="21">
      <t>ドウヨウ</t>
    </rPh>
    <rPh sb="22" eb="23">
      <t>ギョウ</t>
    </rPh>
    <rPh sb="24" eb="26">
      <t>ツイカ</t>
    </rPh>
    <phoneticPr fontId="4"/>
  </si>
  <si>
    <t>Ⅰ．　</t>
    <phoneticPr fontId="4"/>
  </si>
  <si>
    <t>地区の概要（共通）</t>
    <phoneticPr fontId="4"/>
  </si>
  <si>
    <t>＜施行注意＞</t>
    <rPh sb="1" eb="3">
      <t>セコウ</t>
    </rPh>
    <rPh sb="3" eb="5">
      <t>チュウイ</t>
    </rPh>
    <phoneticPr fontId="4"/>
  </si>
  <si>
    <t>　提出の際に（　）内は、多面的機能支払に係る活動計画書、中山間地域等直接支払に係る集落協定、環境保全型農業直接支払に係る営農活動計画書のうち該当する活動の計画書若しくは協定を記載すること。</t>
    <rPh sb="1" eb="3">
      <t>テイシュツ</t>
    </rPh>
    <rPh sb="4" eb="5">
      <t>サイ</t>
    </rPh>
    <rPh sb="9" eb="10">
      <t>ナイ</t>
    </rPh>
    <rPh sb="12" eb="15">
      <t>タメンテキ</t>
    </rPh>
    <rPh sb="15" eb="17">
      <t>キノウ</t>
    </rPh>
    <rPh sb="17" eb="19">
      <t>シハラ</t>
    </rPh>
    <rPh sb="20" eb="21">
      <t>カカ</t>
    </rPh>
    <rPh sb="22" eb="24">
      <t>カツドウ</t>
    </rPh>
    <rPh sb="24" eb="27">
      <t>ケイカクショ</t>
    </rPh>
    <rPh sb="28" eb="29">
      <t>チュウ</t>
    </rPh>
    <rPh sb="29" eb="31">
      <t>サンカン</t>
    </rPh>
    <rPh sb="31" eb="33">
      <t>チイキ</t>
    </rPh>
    <rPh sb="33" eb="34">
      <t>トウ</t>
    </rPh>
    <rPh sb="34" eb="36">
      <t>チョクセツ</t>
    </rPh>
    <rPh sb="36" eb="38">
      <t>シハライ</t>
    </rPh>
    <rPh sb="39" eb="40">
      <t>カカ</t>
    </rPh>
    <rPh sb="41" eb="43">
      <t>シュウラク</t>
    </rPh>
    <rPh sb="43" eb="45">
      <t>キョウテイ</t>
    </rPh>
    <rPh sb="46" eb="48">
      <t>カンキョウ</t>
    </rPh>
    <rPh sb="48" eb="51">
      <t>ホゼンガタ</t>
    </rPh>
    <rPh sb="51" eb="53">
      <t>ノウギョウ</t>
    </rPh>
    <rPh sb="53" eb="55">
      <t>チョクセツ</t>
    </rPh>
    <rPh sb="55" eb="57">
      <t>シハライ</t>
    </rPh>
    <rPh sb="58" eb="59">
      <t>カカ</t>
    </rPh>
    <rPh sb="60" eb="62">
      <t>エイノウ</t>
    </rPh>
    <rPh sb="62" eb="64">
      <t>カツドウ</t>
    </rPh>
    <rPh sb="64" eb="67">
      <t>ケイカクショ</t>
    </rPh>
    <rPh sb="70" eb="72">
      <t>ガイトウ</t>
    </rPh>
    <rPh sb="74" eb="76">
      <t>カツドウ</t>
    </rPh>
    <rPh sb="77" eb="80">
      <t>ケイカクショ</t>
    </rPh>
    <rPh sb="80" eb="81">
      <t>モ</t>
    </rPh>
    <rPh sb="84" eb="86">
      <t>キョウテイ</t>
    </rPh>
    <rPh sb="87" eb="89">
      <t>キサイ</t>
    </rPh>
    <phoneticPr fontId="4"/>
  </si>
  <si>
    <t>協定農用地面積
又は認定農用地面積※１</t>
    <rPh sb="0" eb="2">
      <t>キョウテイ</t>
    </rPh>
    <rPh sb="2" eb="4">
      <t>ノウヨウ</t>
    </rPh>
    <rPh sb="4" eb="5">
      <t>チ</t>
    </rPh>
    <rPh sb="5" eb="7">
      <t>メンセキ</t>
    </rPh>
    <rPh sb="8" eb="9">
      <t>マタ</t>
    </rPh>
    <rPh sb="10" eb="12">
      <t>ニンテイ</t>
    </rPh>
    <rPh sb="12" eb="15">
      <t>ノウヨウチ</t>
    </rPh>
    <rPh sb="15" eb="17">
      <t>メンセキ</t>
    </rPh>
    <phoneticPr fontId="4"/>
  </si>
  <si>
    <t>以下は市町村担当者と相談の上、記入してください。</t>
    <rPh sb="0" eb="2">
      <t>イカ</t>
    </rPh>
    <rPh sb="3" eb="6">
      <t>シチョウソン</t>
    </rPh>
    <rPh sb="6" eb="9">
      <t>タントウシャ</t>
    </rPh>
    <rPh sb="10" eb="12">
      <t>ソウダン</t>
    </rPh>
    <rPh sb="13" eb="14">
      <t>ウエ</t>
    </rPh>
    <rPh sb="15" eb="17">
      <t>キニュウ</t>
    </rPh>
    <phoneticPr fontId="4"/>
  </si>
  <si>
    <t>対象組織が広域活動組織の場合は○</t>
    <rPh sb="0" eb="2">
      <t>タイショウ</t>
    </rPh>
    <rPh sb="2" eb="4">
      <t>ソシキ</t>
    </rPh>
    <rPh sb="5" eb="7">
      <t>コウイキ</t>
    </rPh>
    <rPh sb="7" eb="9">
      <t>カツドウ</t>
    </rPh>
    <rPh sb="9" eb="11">
      <t>ソシキ</t>
    </rPh>
    <rPh sb="12" eb="14">
      <t>バアイ</t>
    </rPh>
    <phoneticPr fontId="4"/>
  </si>
  <si>
    <t>★活動期間中に、田から畑への地目の変更が生じた場合は下記に記入し、市町村に提出してください。農地維持支払の単価が活動終了年度まで田の単価となります。</t>
    <rPh sb="14" eb="16">
      <t>チモク</t>
    </rPh>
    <rPh sb="20" eb="21">
      <t>ショウ</t>
    </rPh>
    <rPh sb="26" eb="28">
      <t>カキ</t>
    </rPh>
    <rPh sb="29" eb="31">
      <t>キニュウ</t>
    </rPh>
    <rPh sb="33" eb="36">
      <t>シチョウソン</t>
    </rPh>
    <rPh sb="37" eb="39">
      <t>テイシュツ</t>
    </rPh>
    <rPh sb="46" eb="48">
      <t>ノウチ</t>
    </rPh>
    <rPh sb="48" eb="50">
      <t>イジ</t>
    </rPh>
    <rPh sb="50" eb="52">
      <t>シハラ</t>
    </rPh>
    <rPh sb="53" eb="55">
      <t>タンカ</t>
    </rPh>
    <rPh sb="56" eb="58">
      <t>カツドウ</t>
    </rPh>
    <rPh sb="58" eb="60">
      <t>シュウリョウ</t>
    </rPh>
    <rPh sb="60" eb="62">
      <t>ネンド</t>
    </rPh>
    <rPh sb="64" eb="65">
      <t>タ</t>
    </rPh>
    <rPh sb="66" eb="68">
      <t>タンカ</t>
    </rPh>
    <phoneticPr fontId="4"/>
  </si>
  <si>
    <t>対象農用地面積</t>
    <rPh sb="0" eb="2">
      <t>タイショウ</t>
    </rPh>
    <rPh sb="2" eb="5">
      <t>ノウヨウチ</t>
    </rPh>
    <rPh sb="5" eb="7">
      <t>メンセキ</t>
    </rPh>
    <phoneticPr fontId="4"/>
  </si>
  <si>
    <t>１　点検</t>
    <rPh sb="2" eb="4">
      <t>テンケン</t>
    </rPh>
    <phoneticPr fontId="4"/>
  </si>
  <si>
    <t>４　遊休農地発生防止のための保全管理</t>
    <phoneticPr fontId="4"/>
  </si>
  <si>
    <t>６　鳥獣害防護柵等の保守管理</t>
    <rPh sb="2" eb="4">
      <t>チョウジュウ</t>
    </rPh>
    <rPh sb="4" eb="5">
      <t>ガイ</t>
    </rPh>
    <rPh sb="5" eb="8">
      <t>ボウゴサク</t>
    </rPh>
    <rPh sb="8" eb="9">
      <t>トウ</t>
    </rPh>
    <rPh sb="10" eb="12">
      <t>ホシュ</t>
    </rPh>
    <rPh sb="12" eb="14">
      <t>カンリ</t>
    </rPh>
    <phoneticPr fontId="4"/>
  </si>
  <si>
    <t>７　水路の草刈り</t>
    <rPh sb="2" eb="4">
      <t>スイロ</t>
    </rPh>
    <phoneticPr fontId="4"/>
  </si>
  <si>
    <t>８　水路の泥上げ</t>
    <rPh sb="5" eb="6">
      <t>ドロ</t>
    </rPh>
    <rPh sb="6" eb="7">
      <t>ア</t>
    </rPh>
    <phoneticPr fontId="4"/>
  </si>
  <si>
    <t>９　水路附帯施設の保守管理</t>
    <rPh sb="2" eb="4">
      <t>スイロ</t>
    </rPh>
    <rPh sb="4" eb="6">
      <t>フタイ</t>
    </rPh>
    <rPh sb="6" eb="8">
      <t>シセツ</t>
    </rPh>
    <rPh sb="9" eb="11">
      <t>ホシュ</t>
    </rPh>
    <rPh sb="11" eb="13">
      <t>カンリ</t>
    </rPh>
    <phoneticPr fontId="4"/>
  </si>
  <si>
    <t>10　農道の草刈り</t>
    <rPh sb="3" eb="5">
      <t>ノウドウ</t>
    </rPh>
    <rPh sb="6" eb="8">
      <t>クサカ</t>
    </rPh>
    <phoneticPr fontId="4"/>
  </si>
  <si>
    <t xml:space="preserve">11　農道側溝の泥上げ </t>
    <rPh sb="5" eb="7">
      <t>ソッコウ</t>
    </rPh>
    <rPh sb="8" eb="9">
      <t>ドロ</t>
    </rPh>
    <rPh sb="9" eb="10">
      <t>ア</t>
    </rPh>
    <phoneticPr fontId="4"/>
  </si>
  <si>
    <t>12　路面の維持</t>
    <rPh sb="3" eb="5">
      <t>ロメン</t>
    </rPh>
    <rPh sb="6" eb="8">
      <t>イジ</t>
    </rPh>
    <phoneticPr fontId="4"/>
  </si>
  <si>
    <t>13　ため池の草刈り</t>
    <rPh sb="5" eb="6">
      <t>イケ</t>
    </rPh>
    <phoneticPr fontId="4"/>
  </si>
  <si>
    <t>14　ため池の泥上げ</t>
    <rPh sb="7" eb="8">
      <t>ドロ</t>
    </rPh>
    <rPh sb="8" eb="9">
      <t>ア</t>
    </rPh>
    <phoneticPr fontId="4"/>
  </si>
  <si>
    <t>15　ため池附帯施設の保守管理</t>
    <rPh sb="6" eb="8">
      <t>フタイ</t>
    </rPh>
    <rPh sb="8" eb="10">
      <t>シセツ</t>
    </rPh>
    <rPh sb="11" eb="13">
      <t>ホシュ</t>
    </rPh>
    <rPh sb="13" eb="15">
      <t>カンリ</t>
    </rPh>
    <phoneticPr fontId="4"/>
  </si>
  <si>
    <t>16　異常気象時の対応</t>
    <phoneticPr fontId="4"/>
  </si>
  <si>
    <t>２　年度活動計画の策定</t>
    <rPh sb="2" eb="4">
      <t>ネンド</t>
    </rPh>
    <rPh sb="4" eb="6">
      <t>カツドウ</t>
    </rPh>
    <rPh sb="6" eb="8">
      <t>ケイカク</t>
    </rPh>
    <rPh sb="9" eb="11">
      <t>サクテイ</t>
    </rPh>
    <phoneticPr fontId="4"/>
  </si>
  <si>
    <t>５　畦畔・法面・防風林の草刈り</t>
    <rPh sb="2" eb="4">
      <t>ケイハン</t>
    </rPh>
    <rPh sb="5" eb="7">
      <t>ノリメン</t>
    </rPh>
    <rPh sb="8" eb="11">
      <t>ボウフウリン</t>
    </rPh>
    <rPh sb="12" eb="14">
      <t>クサカリ</t>
    </rPh>
    <phoneticPr fontId="4"/>
  </si>
  <si>
    <t>１）保全管理の目標を①～⑥から選んでください。（複数選択可）</t>
    <rPh sb="2" eb="4">
      <t>ホゼン</t>
    </rPh>
    <rPh sb="4" eb="6">
      <t>カンリ</t>
    </rPh>
    <rPh sb="7" eb="9">
      <t>モクヒョウ</t>
    </rPh>
    <rPh sb="15" eb="16">
      <t>エラ</t>
    </rPh>
    <rPh sb="24" eb="26">
      <t>フクスウ</t>
    </rPh>
    <rPh sb="26" eb="28">
      <t>センタク</t>
    </rPh>
    <rPh sb="28" eb="29">
      <t>カ</t>
    </rPh>
    <phoneticPr fontId="4"/>
  </si>
  <si>
    <t>①中心経営体との役割分担による保全管理</t>
    <phoneticPr fontId="4"/>
  </si>
  <si>
    <t>②集落営農組織を基礎とした地域ぐるみの保全管理</t>
    <phoneticPr fontId="4"/>
  </si>
  <si>
    <t>③地域外の経営体との協力・役割分担による保全管理</t>
    <phoneticPr fontId="4"/>
  </si>
  <si>
    <t>④集落間連携や広域的活動による保全管理</t>
    <phoneticPr fontId="4"/>
  </si>
  <si>
    <t>⑤多様な地域資源管理の担い手による保全管理</t>
    <rPh sb="4" eb="6">
      <t>チイキ</t>
    </rPh>
    <phoneticPr fontId="4"/>
  </si>
  <si>
    <t>⑥その他</t>
    <phoneticPr fontId="4"/>
  </si>
  <si>
    <t>①農地の利用集積に伴う管理作業</t>
    <phoneticPr fontId="4"/>
  </si>
  <si>
    <t>②高齢農家の農用地に係る管理作業</t>
    <phoneticPr fontId="4"/>
  </si>
  <si>
    <t>③不在村地主等の遊休農地に係る管理作業</t>
    <rPh sb="1" eb="3">
      <t>フザイ</t>
    </rPh>
    <rPh sb="3" eb="4">
      <t>ムラ</t>
    </rPh>
    <rPh sb="4" eb="6">
      <t>ジヌシ</t>
    </rPh>
    <rPh sb="6" eb="7">
      <t>トウ</t>
    </rPh>
    <rPh sb="8" eb="10">
      <t>ユウキュウ</t>
    </rPh>
    <rPh sb="10" eb="12">
      <t>ノウチ</t>
    </rPh>
    <rPh sb="13" eb="14">
      <t>カカ</t>
    </rPh>
    <rPh sb="15" eb="17">
      <t>カンリ</t>
    </rPh>
    <rPh sb="17" eb="19">
      <t>サギョウ</t>
    </rPh>
    <phoneticPr fontId="4"/>
  </si>
  <si>
    <t>２）今後、地域で取り組んでいくべき保全管理の内容を①～⑤から1項目以上選んでください。</t>
    <phoneticPr fontId="4"/>
  </si>
  <si>
    <t>④共同利用施設の保全管理</t>
    <rPh sb="1" eb="3">
      <t>キョウドウ</t>
    </rPh>
    <rPh sb="3" eb="5">
      <t>リヨウ</t>
    </rPh>
    <rPh sb="5" eb="7">
      <t>シセツ</t>
    </rPh>
    <rPh sb="8" eb="10">
      <t>ホゼン</t>
    </rPh>
    <rPh sb="10" eb="12">
      <t>カンリ</t>
    </rPh>
    <phoneticPr fontId="4"/>
  </si>
  <si>
    <t>⑤その他</t>
    <phoneticPr fontId="4"/>
  </si>
  <si>
    <t>②入り作等の近隣の担い手との協力</t>
    <phoneticPr fontId="4"/>
  </si>
  <si>
    <t>③地域住民、土地持ち非農家等を含めた体制づくり</t>
    <rPh sb="1" eb="3">
      <t>チイキ</t>
    </rPh>
    <rPh sb="3" eb="5">
      <t>ジュウミン</t>
    </rPh>
    <rPh sb="6" eb="9">
      <t>トチモ</t>
    </rPh>
    <rPh sb="10" eb="11">
      <t>ヒ</t>
    </rPh>
    <rPh sb="11" eb="13">
      <t>ノウカ</t>
    </rPh>
    <rPh sb="13" eb="14">
      <t>トウ</t>
    </rPh>
    <rPh sb="15" eb="16">
      <t>フク</t>
    </rPh>
    <rPh sb="18" eb="20">
      <t>タイセイ</t>
    </rPh>
    <phoneticPr fontId="4"/>
  </si>
  <si>
    <t>④新たな保全管理の担い手の確保</t>
    <rPh sb="1" eb="2">
      <t>アラ</t>
    </rPh>
    <rPh sb="4" eb="6">
      <t>ホゼン</t>
    </rPh>
    <rPh sb="6" eb="8">
      <t>カンリ</t>
    </rPh>
    <rPh sb="9" eb="10">
      <t>ニナ</t>
    </rPh>
    <rPh sb="11" eb="12">
      <t>テ</t>
    </rPh>
    <rPh sb="13" eb="15">
      <t>カクホ</t>
    </rPh>
    <phoneticPr fontId="4"/>
  </si>
  <si>
    <t>⑤不在村地主との連絡・調整体制の構築</t>
    <rPh sb="1" eb="3">
      <t>フザイ</t>
    </rPh>
    <rPh sb="3" eb="4">
      <t>ムラ</t>
    </rPh>
    <rPh sb="4" eb="6">
      <t>ジヌシ</t>
    </rPh>
    <rPh sb="8" eb="10">
      <t>レンラク</t>
    </rPh>
    <rPh sb="11" eb="13">
      <t>チョウセイ</t>
    </rPh>
    <rPh sb="13" eb="15">
      <t>タイセイ</t>
    </rPh>
    <rPh sb="16" eb="18">
      <t>コウチク</t>
    </rPh>
    <phoneticPr fontId="4"/>
  </si>
  <si>
    <t>⑥集落間の連携や広域的な活動</t>
    <rPh sb="1" eb="4">
      <t>シュウラクカン</t>
    </rPh>
    <rPh sb="5" eb="7">
      <t>レンケイ</t>
    </rPh>
    <rPh sb="8" eb="11">
      <t>コウイキテキ</t>
    </rPh>
    <rPh sb="12" eb="14">
      <t>カツドウ</t>
    </rPh>
    <phoneticPr fontId="4"/>
  </si>
  <si>
    <t>⑦その他</t>
    <phoneticPr fontId="4"/>
  </si>
  <si>
    <t>４） ２）で選んだ内容に取り組むため、毎年実践する取組を17～23から1項目以上選んでください。</t>
    <rPh sb="19" eb="21">
      <t>マイトシ</t>
    </rPh>
    <rPh sb="21" eb="23">
      <t>ジッセン</t>
    </rPh>
    <rPh sb="25" eb="27">
      <t>トリクミ</t>
    </rPh>
    <phoneticPr fontId="4"/>
  </si>
  <si>
    <t>18．農業者に対する意向調査、農業者による現地調査</t>
    <phoneticPr fontId="4"/>
  </si>
  <si>
    <t>19．不在村地主との連絡体制の整備、調整等</t>
    <rPh sb="3" eb="5">
      <t>フザイ</t>
    </rPh>
    <rPh sb="5" eb="6">
      <t>ムラ</t>
    </rPh>
    <rPh sb="6" eb="8">
      <t>ジヌシ</t>
    </rPh>
    <rPh sb="10" eb="12">
      <t>レンラク</t>
    </rPh>
    <rPh sb="12" eb="14">
      <t>タイセイ</t>
    </rPh>
    <rPh sb="15" eb="17">
      <t>セイビ</t>
    </rPh>
    <rPh sb="18" eb="20">
      <t>チョウセイ</t>
    </rPh>
    <rPh sb="20" eb="21">
      <t>トウ</t>
    </rPh>
    <phoneticPr fontId="4"/>
  </si>
  <si>
    <t>21．地域住民等に対する意向調査、地域
　　住民等との集落内調査</t>
    <rPh sb="3" eb="5">
      <t>チイキ</t>
    </rPh>
    <rPh sb="5" eb="7">
      <t>ジュウミン</t>
    </rPh>
    <rPh sb="7" eb="8">
      <t>トウ</t>
    </rPh>
    <rPh sb="9" eb="10">
      <t>タイ</t>
    </rPh>
    <rPh sb="12" eb="14">
      <t>イコウ</t>
    </rPh>
    <rPh sb="14" eb="16">
      <t>チョウサ</t>
    </rPh>
    <rPh sb="17" eb="19">
      <t>チイキ</t>
    </rPh>
    <rPh sb="22" eb="24">
      <t>ジュウミン</t>
    </rPh>
    <rPh sb="24" eb="25">
      <t>トウ</t>
    </rPh>
    <rPh sb="27" eb="29">
      <t>シュウラク</t>
    </rPh>
    <rPh sb="29" eb="30">
      <t>ナイ</t>
    </rPh>
    <rPh sb="30" eb="32">
      <t>チョウサ</t>
    </rPh>
    <phoneticPr fontId="4"/>
  </si>
  <si>
    <t>22．有識者等による研修会、検討会の開催</t>
    <rPh sb="3" eb="6">
      <t>ユウシキシャ</t>
    </rPh>
    <rPh sb="6" eb="7">
      <t>トウ</t>
    </rPh>
    <rPh sb="10" eb="13">
      <t>ケンシュウカイ</t>
    </rPh>
    <rPh sb="14" eb="17">
      <t>ケントウカイ</t>
    </rPh>
    <rPh sb="18" eb="20">
      <t>カイサイ</t>
    </rPh>
    <phoneticPr fontId="4"/>
  </si>
  <si>
    <t>23．その他</t>
    <phoneticPr fontId="4"/>
  </si>
  <si>
    <t>24　農用地の機能診断</t>
    <rPh sb="7" eb="9">
      <t>キノウ</t>
    </rPh>
    <rPh sb="9" eb="11">
      <t>シンダン</t>
    </rPh>
    <phoneticPr fontId="4"/>
  </si>
  <si>
    <t>25　水路の機能診断</t>
    <rPh sb="3" eb="5">
      <t>スイロ</t>
    </rPh>
    <phoneticPr fontId="4"/>
  </si>
  <si>
    <t>26　農道の機能診断</t>
    <rPh sb="3" eb="5">
      <t>ノウドウ</t>
    </rPh>
    <phoneticPr fontId="4"/>
  </si>
  <si>
    <t>27　ため池の機能診断</t>
    <rPh sb="5" eb="6">
      <t>イケ</t>
    </rPh>
    <phoneticPr fontId="4"/>
  </si>
  <si>
    <t>29　機能診断・補修技術等に関する研修</t>
    <rPh sb="14" eb="15">
      <t>カン</t>
    </rPh>
    <phoneticPr fontId="4"/>
  </si>
  <si>
    <t>30　農用地の軽微な補修等</t>
    <rPh sb="3" eb="6">
      <t>ノウヨウチ</t>
    </rPh>
    <rPh sb="7" eb="9">
      <t>ケイビ</t>
    </rPh>
    <rPh sb="10" eb="13">
      <t>ホシュウトウ</t>
    </rPh>
    <phoneticPr fontId="4"/>
  </si>
  <si>
    <t>31　水路の軽微な補修等</t>
    <rPh sb="6" eb="8">
      <t>ケイビ</t>
    </rPh>
    <rPh sb="9" eb="12">
      <t>ホシュウトウ</t>
    </rPh>
    <phoneticPr fontId="4"/>
  </si>
  <si>
    <t>32　農道の軽微な補修等</t>
    <rPh sb="6" eb="8">
      <t>ケイビ</t>
    </rPh>
    <rPh sb="9" eb="12">
      <t>ホシュウトウ</t>
    </rPh>
    <phoneticPr fontId="4"/>
  </si>
  <si>
    <t>33　ため池の軽微な補修等</t>
    <rPh sb="7" eb="9">
      <t>ケイビ</t>
    </rPh>
    <rPh sb="10" eb="13">
      <t>ホシュウトウ</t>
    </rPh>
    <phoneticPr fontId="4"/>
  </si>
  <si>
    <t>34　生物多様性保全計画の策定</t>
    <rPh sb="3" eb="5">
      <t>セイブツ</t>
    </rPh>
    <rPh sb="5" eb="8">
      <t>タヨウセイ</t>
    </rPh>
    <rPh sb="8" eb="10">
      <t>ホゼン</t>
    </rPh>
    <rPh sb="10" eb="12">
      <t>ケイカク</t>
    </rPh>
    <rPh sb="13" eb="15">
      <t>サクテイ</t>
    </rPh>
    <phoneticPr fontId="4"/>
  </si>
  <si>
    <t>35　水質保全計画、農地保全計画の策定</t>
    <phoneticPr fontId="4"/>
  </si>
  <si>
    <t>36　景観形成計画、生活環境保全計画の策定</t>
    <rPh sb="3" eb="5">
      <t>ケイカン</t>
    </rPh>
    <rPh sb="5" eb="7">
      <t>ケイセイ</t>
    </rPh>
    <rPh sb="7" eb="9">
      <t>ケイカク</t>
    </rPh>
    <rPh sb="10" eb="12">
      <t>セイカツ</t>
    </rPh>
    <rPh sb="12" eb="14">
      <t>カンキョウ</t>
    </rPh>
    <rPh sb="14" eb="16">
      <t>ホゼン</t>
    </rPh>
    <rPh sb="16" eb="18">
      <t>ケイカク</t>
    </rPh>
    <rPh sb="19" eb="21">
      <t>サクテイ</t>
    </rPh>
    <phoneticPr fontId="4"/>
  </si>
  <si>
    <t>37　水田貯留機能増進計画、地下水かん養活動計画の策定</t>
    <rPh sb="3" eb="5">
      <t>スイデン</t>
    </rPh>
    <rPh sb="5" eb="7">
      <t>チョリュウ</t>
    </rPh>
    <rPh sb="7" eb="9">
      <t>キノウ</t>
    </rPh>
    <rPh sb="9" eb="11">
      <t>ゾウシン</t>
    </rPh>
    <rPh sb="11" eb="13">
      <t>ケイカク</t>
    </rPh>
    <rPh sb="14" eb="17">
      <t>チカスイ</t>
    </rPh>
    <rPh sb="19" eb="20">
      <t>ヨウ</t>
    </rPh>
    <rPh sb="20" eb="22">
      <t>カツドウ</t>
    </rPh>
    <rPh sb="22" eb="24">
      <t>ケイカク</t>
    </rPh>
    <rPh sb="25" eb="27">
      <t>サクテイ</t>
    </rPh>
    <phoneticPr fontId="4"/>
  </si>
  <si>
    <t>38　資源循環計画の策定</t>
    <rPh sb="3" eb="5">
      <t>シゲン</t>
    </rPh>
    <rPh sb="5" eb="7">
      <t>ジュンカン</t>
    </rPh>
    <rPh sb="7" eb="9">
      <t>ケイカク</t>
    </rPh>
    <rPh sb="10" eb="12">
      <t>サクテイ</t>
    </rPh>
    <phoneticPr fontId="4"/>
  </si>
  <si>
    <t>計画策定</t>
    <rPh sb="0" eb="2">
      <t>ケイカク</t>
    </rPh>
    <rPh sb="2" eb="4">
      <t>サクテイ</t>
    </rPh>
    <phoneticPr fontId="4"/>
  </si>
  <si>
    <t>56　農村環境保全活動の幅広い展開</t>
    <rPh sb="3" eb="5">
      <t>ノウソン</t>
    </rPh>
    <rPh sb="5" eb="7">
      <t>カンキョウ</t>
    </rPh>
    <rPh sb="7" eb="9">
      <t>ホゼン</t>
    </rPh>
    <rPh sb="9" eb="11">
      <t>カツドウ</t>
    </rPh>
    <rPh sb="12" eb="14">
      <t>ハバヒロ</t>
    </rPh>
    <rPh sb="15" eb="17">
      <t>テンカイ</t>
    </rPh>
    <phoneticPr fontId="3"/>
  </si>
  <si>
    <t>58　農村文化の伝承を通じた農村コミュニティの強化</t>
    <rPh sb="3" eb="5">
      <t>ノウソン</t>
    </rPh>
    <rPh sb="5" eb="7">
      <t>ブンカ</t>
    </rPh>
    <rPh sb="8" eb="10">
      <t>デンショウ</t>
    </rPh>
    <rPh sb="11" eb="12">
      <t>ツウ</t>
    </rPh>
    <rPh sb="14" eb="16">
      <t>ノウソン</t>
    </rPh>
    <rPh sb="23" eb="25">
      <t>キョウカ</t>
    </rPh>
    <phoneticPr fontId="3"/>
  </si>
  <si>
    <t>多面的機能の増進を
図る活動</t>
    <rPh sb="0" eb="3">
      <t>タメンテキ</t>
    </rPh>
    <rPh sb="3" eb="5">
      <t>キノウ</t>
    </rPh>
    <rPh sb="6" eb="8">
      <t>ゾウシン</t>
    </rPh>
    <rPh sb="10" eb="11">
      <t>ハカ</t>
    </rPh>
    <rPh sb="12" eb="14">
      <t>カツドウ</t>
    </rPh>
    <phoneticPr fontId="4"/>
  </si>
  <si>
    <t>61　水路の補修</t>
    <rPh sb="3" eb="5">
      <t>スイロ</t>
    </rPh>
    <rPh sb="6" eb="8">
      <t>ホシュウ</t>
    </rPh>
    <phoneticPr fontId="3"/>
  </si>
  <si>
    <t>62　水路の更新等</t>
    <rPh sb="3" eb="5">
      <t>スイロ</t>
    </rPh>
    <rPh sb="6" eb="8">
      <t>コウシン</t>
    </rPh>
    <rPh sb="8" eb="9">
      <t>トウ</t>
    </rPh>
    <phoneticPr fontId="3"/>
  </si>
  <si>
    <t>63　農道の補修</t>
    <rPh sb="3" eb="5">
      <t>ノウドウ</t>
    </rPh>
    <rPh sb="6" eb="8">
      <t>ホシュウ</t>
    </rPh>
    <phoneticPr fontId="3"/>
  </si>
  <si>
    <t>64　農道の更新等</t>
    <rPh sb="3" eb="5">
      <t>ノウドウ</t>
    </rPh>
    <rPh sb="6" eb="8">
      <t>コウシン</t>
    </rPh>
    <rPh sb="8" eb="9">
      <t>トウ</t>
    </rPh>
    <phoneticPr fontId="3"/>
  </si>
  <si>
    <t>65　ため池の補修</t>
    <rPh sb="5" eb="6">
      <t>イケ</t>
    </rPh>
    <rPh sb="7" eb="9">
      <t>ホシュウ</t>
    </rPh>
    <phoneticPr fontId="3"/>
  </si>
  <si>
    <t>66　ため池（附帯施設）の更新等</t>
    <rPh sb="5" eb="6">
      <t>イケ</t>
    </rPh>
    <rPh sb="7" eb="9">
      <t>フタイ</t>
    </rPh>
    <rPh sb="9" eb="11">
      <t>シセツ</t>
    </rPh>
    <rPh sb="13" eb="15">
      <t>コウシン</t>
    </rPh>
    <rPh sb="15" eb="16">
      <t>トウ</t>
    </rPh>
    <phoneticPr fontId="3"/>
  </si>
  <si>
    <t>☆直営施工の実施方針について</t>
    <rPh sb="1" eb="3">
      <t>チョクエイ</t>
    </rPh>
    <rPh sb="3" eb="5">
      <t>セコウ</t>
    </rPh>
    <rPh sb="6" eb="8">
      <t>ジッシ</t>
    </rPh>
    <rPh sb="8" eb="10">
      <t>ホウシン</t>
    </rPh>
    <phoneticPr fontId="4"/>
  </si>
  <si>
    <t>直営施工は実施しない</t>
    <rPh sb="0" eb="2">
      <t>チョクエイ</t>
    </rPh>
    <rPh sb="2" eb="4">
      <t>セコウ</t>
    </rPh>
    <rPh sb="5" eb="7">
      <t>ジッシ</t>
    </rPh>
    <phoneticPr fontId="4"/>
  </si>
  <si>
    <t>機能診断・
計画策定</t>
    <rPh sb="0" eb="2">
      <t>キノウ</t>
    </rPh>
    <rPh sb="2" eb="4">
      <t>シンダン</t>
    </rPh>
    <rPh sb="6" eb="8">
      <t>ケイカク</t>
    </rPh>
    <rPh sb="8" eb="10">
      <t>サクテイ</t>
    </rPh>
    <phoneticPr fontId="4"/>
  </si>
  <si>
    <t>（別添１）</t>
    <rPh sb="1" eb="3">
      <t>ベッテン</t>
    </rPh>
    <phoneticPr fontId="4"/>
  </si>
  <si>
    <t>循環かんがいによる水質保全</t>
    <rPh sb="0" eb="2">
      <t>ジュンカン</t>
    </rPh>
    <rPh sb="9" eb="11">
      <t>スイシツ</t>
    </rPh>
    <rPh sb="11" eb="13">
      <t>ホゼン</t>
    </rPh>
    <phoneticPr fontId="3"/>
  </si>
  <si>
    <t>浄化水路による水質保全</t>
    <rPh sb="0" eb="2">
      <t>ジョウカ</t>
    </rPh>
    <rPh sb="2" eb="4">
      <t>スイロ</t>
    </rPh>
    <rPh sb="7" eb="9">
      <t>スイシツ</t>
    </rPh>
    <rPh sb="9" eb="11">
      <t>ホゼン</t>
    </rPh>
    <phoneticPr fontId="3"/>
  </si>
  <si>
    <t>地下水かん養</t>
    <rPh sb="0" eb="3">
      <t>チカスイ</t>
    </rPh>
    <rPh sb="5" eb="6">
      <t>ヨウ</t>
    </rPh>
    <phoneticPr fontId="3"/>
  </si>
  <si>
    <t>持続的な水管理</t>
    <rPh sb="0" eb="3">
      <t>ジゾクテキ</t>
    </rPh>
    <rPh sb="4" eb="5">
      <t>ミズ</t>
    </rPh>
    <rPh sb="5" eb="7">
      <t>カンリ</t>
    </rPh>
    <phoneticPr fontId="3"/>
  </si>
  <si>
    <t>土壌流出防止</t>
    <rPh sb="0" eb="2">
      <t>ドジョウ</t>
    </rPh>
    <rPh sb="2" eb="4">
      <t>リュウシュツ</t>
    </rPh>
    <rPh sb="4" eb="6">
      <t>ボウシ</t>
    </rPh>
    <phoneticPr fontId="3"/>
  </si>
  <si>
    <t>生物多様性の回復</t>
    <rPh sb="0" eb="2">
      <t>セイブツ</t>
    </rPh>
    <rPh sb="2" eb="5">
      <t>タヨウセイ</t>
    </rPh>
    <rPh sb="6" eb="8">
      <t>カイフク</t>
    </rPh>
    <phoneticPr fontId="3"/>
  </si>
  <si>
    <t>水環境の回復</t>
    <rPh sb="0" eb="3">
      <t>ミズカンキョウ</t>
    </rPh>
    <rPh sb="4" eb="6">
      <t>カイフク</t>
    </rPh>
    <phoneticPr fontId="3"/>
  </si>
  <si>
    <t>持続的な畦畔管理</t>
    <rPh sb="0" eb="3">
      <t>ジゾクテキ</t>
    </rPh>
    <rPh sb="4" eb="6">
      <t>ケイハン</t>
    </rPh>
    <rPh sb="6" eb="8">
      <t>カンリ</t>
    </rPh>
    <phoneticPr fontId="3"/>
  </si>
  <si>
    <t>専門家の指導</t>
    <rPh sb="0" eb="3">
      <t>センモンカ</t>
    </rPh>
    <rPh sb="4" eb="6">
      <t>シドウ</t>
    </rPh>
    <phoneticPr fontId="3"/>
  </si>
  <si>
    <t>点検・
計画策定</t>
    <rPh sb="0" eb="2">
      <t>テンケン</t>
    </rPh>
    <rPh sb="4" eb="6">
      <t>ケイカク</t>
    </rPh>
    <rPh sb="6" eb="8">
      <t>サクテイ</t>
    </rPh>
    <phoneticPr fontId="4"/>
  </si>
  <si>
    <t>51　啓発・普及活動</t>
    <rPh sb="3" eb="5">
      <t>ケイハツ</t>
    </rPh>
    <rPh sb="6" eb="8">
      <t>フキュウ</t>
    </rPh>
    <rPh sb="8" eb="10">
      <t>カツドウ</t>
    </rPh>
    <phoneticPr fontId="4"/>
  </si>
  <si>
    <t>資源向上支払
（長寿命化）</t>
    <rPh sb="0" eb="2">
      <t>シゲン</t>
    </rPh>
    <rPh sb="2" eb="4">
      <t>コウジョウ</t>
    </rPh>
    <rPh sb="4" eb="6">
      <t>シハライ</t>
    </rPh>
    <rPh sb="8" eb="12">
      <t>チョウジュミョウカ</t>
    </rPh>
    <phoneticPr fontId="4"/>
  </si>
  <si>
    <t>奄美群島</t>
    <rPh sb="0" eb="2">
      <t>アマミ</t>
    </rPh>
    <rPh sb="2" eb="4">
      <t>グントウ</t>
    </rPh>
    <phoneticPr fontId="4"/>
  </si>
  <si>
    <t>小笠原諸島</t>
    <rPh sb="0" eb="3">
      <t>オガサワラ</t>
    </rPh>
    <rPh sb="3" eb="5">
      <t>ショトウ</t>
    </rPh>
    <phoneticPr fontId="4"/>
  </si>
  <si>
    <t>交付金算定の対象としている農振農用地区域外の対象農用地面積</t>
    <rPh sb="0" eb="3">
      <t>コウフキン</t>
    </rPh>
    <rPh sb="3" eb="5">
      <t>サンテイ</t>
    </rPh>
    <rPh sb="6" eb="8">
      <t>タイショウ</t>
    </rPh>
    <rPh sb="22" eb="24">
      <t>タイショウ</t>
    </rPh>
    <rPh sb="24" eb="27">
      <t>ノウヨウチ</t>
    </rPh>
    <rPh sb="27" eb="29">
      <t>メンセキ</t>
    </rPh>
    <phoneticPr fontId="4"/>
  </si>
  <si>
    <t>20．集落外の住民・組織や地域住民との意見交換・
　　ワークショップ・交流会の開催</t>
    <rPh sb="3" eb="5">
      <t>シュウラク</t>
    </rPh>
    <rPh sb="5" eb="6">
      <t>ガイ</t>
    </rPh>
    <rPh sb="7" eb="9">
      <t>ジュウミン</t>
    </rPh>
    <rPh sb="10" eb="12">
      <t>ソシキ</t>
    </rPh>
    <rPh sb="13" eb="15">
      <t>チイキ</t>
    </rPh>
    <rPh sb="15" eb="17">
      <t>ジュウミン</t>
    </rPh>
    <rPh sb="19" eb="21">
      <t>イケン</t>
    </rPh>
    <rPh sb="21" eb="23">
      <t>コウカン</t>
    </rPh>
    <rPh sb="35" eb="38">
      <t>コウリュウカイ</t>
    </rPh>
    <rPh sb="39" eb="41">
      <t>カイサイ</t>
    </rPh>
    <phoneticPr fontId="4"/>
  </si>
  <si>
    <t>（様式第１－３号）</t>
    <rPh sb="1" eb="3">
      <t>ヨウシキ</t>
    </rPh>
    <phoneticPr fontId="4"/>
  </si>
  <si>
    <t>４．加算措置</t>
    <rPh sb="2" eb="4">
      <t>カサン</t>
    </rPh>
    <rPh sb="4" eb="6">
      <t>ソチ</t>
    </rPh>
    <phoneticPr fontId="4"/>
  </si>
  <si>
    <t>※資源向上支払（共同）の交付単価の減額条件に該当する場合は、加算措置の交付単価も同様に減額する</t>
    <rPh sb="32" eb="34">
      <t>ソチ</t>
    </rPh>
    <rPh sb="35" eb="37">
      <t>コウフ</t>
    </rPh>
    <phoneticPr fontId="4"/>
  </si>
  <si>
    <t>②　農業者以外の割合</t>
    <rPh sb="2" eb="5">
      <t>ノウギョウシャ</t>
    </rPh>
    <rPh sb="5" eb="7">
      <t>イガイ</t>
    </rPh>
    <rPh sb="8" eb="10">
      <t>ワリアイ</t>
    </rPh>
    <phoneticPr fontId="4"/>
  </si>
  <si>
    <t>農業者以外の割合</t>
    <rPh sb="0" eb="3">
      <t>ノウギョウシャ</t>
    </rPh>
    <rPh sb="3" eb="5">
      <t>イガイ</t>
    </rPh>
    <rPh sb="6" eb="8">
      <t>ワリアイ</t>
    </rPh>
    <phoneticPr fontId="4"/>
  </si>
  <si>
    <t>（４）組織の広域化・体制強化に対する支援</t>
    <rPh sb="3" eb="5">
      <t>ソシキ</t>
    </rPh>
    <rPh sb="6" eb="9">
      <t>コウイキカ</t>
    </rPh>
    <rPh sb="10" eb="12">
      <t>タイセイ</t>
    </rPh>
    <rPh sb="12" eb="14">
      <t>キョウカ</t>
    </rPh>
    <rPh sb="15" eb="16">
      <t>タイ</t>
    </rPh>
    <rPh sb="18" eb="20">
      <t>シエン</t>
    </rPh>
    <phoneticPr fontId="4"/>
  </si>
  <si>
    <t>該当するものに○</t>
    <rPh sb="0" eb="2">
      <t>ガイトウ</t>
    </rPh>
    <phoneticPr fontId="4"/>
  </si>
  <si>
    <t>３集落以上
又は50ha以上200ha未満</t>
    <rPh sb="1" eb="3">
      <t>シュウラク</t>
    </rPh>
    <rPh sb="3" eb="5">
      <t>イジョウ</t>
    </rPh>
    <rPh sb="6" eb="7">
      <t>マタ</t>
    </rPh>
    <rPh sb="12" eb="14">
      <t>イジョウ</t>
    </rPh>
    <rPh sb="19" eb="21">
      <t>ミマン</t>
    </rPh>
    <phoneticPr fontId="4"/>
  </si>
  <si>
    <t>200ha以上1,000ha未満
又は特定非営利活動法人</t>
    <rPh sb="5" eb="7">
      <t>イジョウ</t>
    </rPh>
    <rPh sb="14" eb="16">
      <t>ミマン</t>
    </rPh>
    <rPh sb="17" eb="18">
      <t>マタ</t>
    </rPh>
    <rPh sb="19" eb="21">
      <t>トクテイ</t>
    </rPh>
    <rPh sb="21" eb="24">
      <t>ヒエイリ</t>
    </rPh>
    <rPh sb="24" eb="26">
      <t>カツドウ</t>
    </rPh>
    <rPh sb="26" eb="27">
      <t>ホウ</t>
    </rPh>
    <rPh sb="27" eb="28">
      <t>ジン</t>
    </rPh>
    <phoneticPr fontId="4"/>
  </si>
  <si>
    <t>1,000ha以上</t>
    <rPh sb="7" eb="9">
      <t>イジョウ</t>
    </rPh>
    <phoneticPr fontId="4"/>
  </si>
  <si>
    <t>※北海道にあっては、３集落以上又は1,500ha以上3,000ha未満のとき40,000円／組織、3,000ha以上15,000ha未満又は特定非営利活動法人のとき80,000円／組織、15,000ha以上のとき160,000円／組織に置き換える。</t>
    <rPh sb="1" eb="4">
      <t>ホッカイドウ</t>
    </rPh>
    <rPh sb="11" eb="13">
      <t>シュウラク</t>
    </rPh>
    <rPh sb="13" eb="15">
      <t>イジョウ</t>
    </rPh>
    <rPh sb="15" eb="16">
      <t>マタ</t>
    </rPh>
    <rPh sb="24" eb="26">
      <t>イジョウ</t>
    </rPh>
    <rPh sb="33" eb="35">
      <t>ミマン</t>
    </rPh>
    <rPh sb="46" eb="48">
      <t>ソシキ</t>
    </rPh>
    <rPh sb="66" eb="68">
      <t>ミマン</t>
    </rPh>
    <rPh sb="68" eb="69">
      <t>マタ</t>
    </rPh>
    <rPh sb="70" eb="72">
      <t>トクテイ</t>
    </rPh>
    <rPh sb="72" eb="75">
      <t>ヒエイリ</t>
    </rPh>
    <rPh sb="75" eb="77">
      <t>カツドウ</t>
    </rPh>
    <rPh sb="77" eb="79">
      <t>ホウジン</t>
    </rPh>
    <rPh sb="101" eb="103">
      <t>イジョウ</t>
    </rPh>
    <rPh sb="113" eb="114">
      <t>エン</t>
    </rPh>
    <rPh sb="115" eb="117">
      <t>ソシキ</t>
    </rPh>
    <rPh sb="118" eb="119">
      <t>オ</t>
    </rPh>
    <rPh sb="120" eb="121">
      <t>カ</t>
    </rPh>
    <phoneticPr fontId="4"/>
  </si>
  <si>
    <t>－</t>
    <phoneticPr fontId="4"/>
  </si>
  <si>
    <t>・</t>
    <phoneticPr fontId="4"/>
  </si>
  <si>
    <t>+団体</t>
    <phoneticPr fontId="4"/>
  </si>
  <si>
    <t>=</t>
    <phoneticPr fontId="4"/>
  </si>
  <si>
    <t>･･･①</t>
    <phoneticPr fontId="4"/>
  </si>
  <si>
    <t>･･･②</t>
    <phoneticPr fontId="4"/>
  </si>
  <si>
    <t>・</t>
    <phoneticPr fontId="4"/>
  </si>
  <si>
    <t>・・・ ①／②</t>
    <phoneticPr fontId="4"/>
  </si>
  <si>
    <t>個人</t>
    <phoneticPr fontId="4"/>
  </si>
  <si>
    <t>※特定非営利活動法人の加算措置を受ける場合は、特定非営利活動促進法第13条第２項の登記事項証明書の写しを提出してください。</t>
    <rPh sb="1" eb="3">
      <t>トクテイ</t>
    </rPh>
    <rPh sb="3" eb="6">
      <t>ヒエイリ</t>
    </rPh>
    <rPh sb="6" eb="8">
      <t>カツドウ</t>
    </rPh>
    <rPh sb="8" eb="10">
      <t>ホウジン</t>
    </rPh>
    <rPh sb="11" eb="13">
      <t>カサン</t>
    </rPh>
    <rPh sb="13" eb="15">
      <t>ソチ</t>
    </rPh>
    <rPh sb="16" eb="17">
      <t>ウ</t>
    </rPh>
    <rPh sb="19" eb="21">
      <t>バアイ</t>
    </rPh>
    <rPh sb="23" eb="25">
      <t>トクテイ</t>
    </rPh>
    <rPh sb="25" eb="28">
      <t>ヒエイリ</t>
    </rPh>
    <rPh sb="28" eb="30">
      <t>カツドウ</t>
    </rPh>
    <rPh sb="30" eb="33">
      <t>ソクシンホウ</t>
    </rPh>
    <rPh sb="33" eb="34">
      <t>ダイ</t>
    </rPh>
    <rPh sb="36" eb="37">
      <t>ジョウ</t>
    </rPh>
    <rPh sb="37" eb="38">
      <t>ダイ</t>
    </rPh>
    <rPh sb="39" eb="40">
      <t>コウ</t>
    </rPh>
    <rPh sb="41" eb="43">
      <t>トウキ</t>
    </rPh>
    <rPh sb="43" eb="45">
      <t>ジコウ</t>
    </rPh>
    <rPh sb="45" eb="48">
      <t>ショウメイショ</t>
    </rPh>
    <rPh sb="49" eb="50">
      <t>ウツ</t>
    </rPh>
    <rPh sb="52" eb="54">
      <t>テイシュツ</t>
    </rPh>
    <phoneticPr fontId="4"/>
  </si>
  <si>
    <t>計画変更年度</t>
    <rPh sb="0" eb="2">
      <t>ケイカク</t>
    </rPh>
    <rPh sb="2" eb="4">
      <t>ヘンコウ</t>
    </rPh>
    <rPh sb="4" eb="6">
      <t>ネンド</t>
    </rPh>
    <phoneticPr fontId="4"/>
  </si>
  <si>
    <t>うち、資源向上支払
（長寿命化）の対象施設</t>
    <rPh sb="3" eb="5">
      <t>シゲン</t>
    </rPh>
    <rPh sb="5" eb="7">
      <t>コウジョウ</t>
    </rPh>
    <rPh sb="7" eb="9">
      <t>シハライ</t>
    </rPh>
    <rPh sb="17" eb="19">
      <t>タイショウ</t>
    </rPh>
    <rPh sb="19" eb="21">
      <t>シセツ</t>
    </rPh>
    <phoneticPr fontId="4"/>
  </si>
  <si>
    <t>※複数の交付単価がある場合には、行を追加してください。</t>
    <phoneticPr fontId="4"/>
  </si>
  <si>
    <t>農地維持支払</t>
    <rPh sb="0" eb="2">
      <t>ノウチ</t>
    </rPh>
    <rPh sb="2" eb="4">
      <t>イジ</t>
    </rPh>
    <rPh sb="4" eb="6">
      <t>シハライ</t>
    </rPh>
    <phoneticPr fontId="4"/>
  </si>
  <si>
    <t>資源向上支払
（共同）</t>
    <rPh sb="0" eb="2">
      <t>シゲン</t>
    </rPh>
    <rPh sb="2" eb="4">
      <t>コウジョウ</t>
    </rPh>
    <rPh sb="4" eb="6">
      <t>シハラ</t>
    </rPh>
    <rPh sb="8" eb="10">
      <t>キョウドウ</t>
    </rPh>
    <phoneticPr fontId="4"/>
  </si>
  <si>
    <t>３）２）で選んだ内容に取り組むため、今後進めていく取組の方向性を①～⑦から1項目以上選んでください。</t>
    <rPh sb="5" eb="6">
      <t>エラ</t>
    </rPh>
    <rPh sb="8" eb="10">
      <t>ナイヨウ</t>
    </rPh>
    <rPh sb="11" eb="12">
      <t>ト</t>
    </rPh>
    <rPh sb="13" eb="14">
      <t>ク</t>
    </rPh>
    <rPh sb="18" eb="20">
      <t>コンゴ</t>
    </rPh>
    <rPh sb="20" eb="21">
      <t>スス</t>
    </rPh>
    <rPh sb="25" eb="27">
      <t>トリクミ</t>
    </rPh>
    <rPh sb="30" eb="31">
      <t>セイ</t>
    </rPh>
    <phoneticPr fontId="4"/>
  </si>
  <si>
    <t>①担い手の人材・機材の有効活用、連携強化</t>
    <phoneticPr fontId="4"/>
  </si>
  <si>
    <t>17．入り作農家や土地持ち非農家を含む
　 　農業者の検討会の開催</t>
    <rPh sb="6" eb="8">
      <t>ノウカ</t>
    </rPh>
    <phoneticPr fontId="4"/>
  </si>
  <si>
    <t>　１）施設の軽微な補修、農村環境保全活動</t>
    <rPh sb="3" eb="5">
      <t>シセツ</t>
    </rPh>
    <rPh sb="6" eb="8">
      <t>ケイビ</t>
    </rPh>
    <rPh sb="9" eb="11">
      <t>ホシュウ</t>
    </rPh>
    <rPh sb="12" eb="14">
      <t>ノウソン</t>
    </rPh>
    <rPh sb="14" eb="16">
      <t>カンキョウ</t>
    </rPh>
    <rPh sb="16" eb="20">
      <t>ホゼンカツドウ</t>
    </rPh>
    <phoneticPr fontId="4"/>
  </si>
  <si>
    <t>28　年度活動計画の策定</t>
    <rPh sb="3" eb="5">
      <t>ネンド</t>
    </rPh>
    <rPh sb="5" eb="7">
      <t>カツドウ</t>
    </rPh>
    <rPh sb="7" eb="9">
      <t>ケイカク</t>
    </rPh>
    <rPh sb="10" eb="12">
      <t>サクテイ</t>
    </rPh>
    <phoneticPr fontId="4"/>
  </si>
  <si>
    <t>☆上記以外に農業の多面的機能の維持・発揮に必要な共同活動を実施する場合は、その活動内容を、この活動計画書に記載してください。（別紙でも可。）（実施要領第１の２の（４）又は第２の２の（４）に基づく活動）</t>
    <rPh sb="1" eb="3">
      <t>ジョウキ</t>
    </rPh>
    <rPh sb="3" eb="5">
      <t>イガイ</t>
    </rPh>
    <rPh sb="97" eb="99">
      <t>カツドウ</t>
    </rPh>
    <phoneticPr fontId="4"/>
  </si>
  <si>
    <t>※　延長は、小数点以下第１位まで記入する。</t>
    <rPh sb="2" eb="4">
      <t>エンチョウ</t>
    </rPh>
    <rPh sb="6" eb="9">
      <t>ショウスウテン</t>
    </rPh>
    <rPh sb="9" eb="11">
      <t>イカ</t>
    </rPh>
    <rPh sb="11" eb="12">
      <t>ダイ</t>
    </rPh>
    <rPh sb="13" eb="14">
      <t>イ</t>
    </rPh>
    <rPh sb="16" eb="18">
      <t>キニュウ</t>
    </rPh>
    <phoneticPr fontId="4"/>
  </si>
  <si>
    <t>共同</t>
    <rPh sb="0" eb="2">
      <t>キョウドウ</t>
    </rPh>
    <phoneticPr fontId="12"/>
  </si>
  <si>
    <t>※資源向上支払（共同）の交付単価の減額条件に該当する場合は、加算措置の交付単価も同様に減額する。</t>
    <rPh sb="32" eb="34">
      <t>ソチ</t>
    </rPh>
    <rPh sb="35" eb="37">
      <t>コウフ</t>
    </rPh>
    <phoneticPr fontId="4"/>
  </si>
  <si>
    <t>番号</t>
    <rPh sb="0" eb="2">
      <t>バンゴウ</t>
    </rPh>
    <phoneticPr fontId="3"/>
  </si>
  <si>
    <t>生態系保全</t>
    <rPh sb="0" eb="3">
      <t>セイタイケイ</t>
    </rPh>
    <rPh sb="3" eb="5">
      <t>ホゼン</t>
    </rPh>
    <phoneticPr fontId="3"/>
  </si>
  <si>
    <t>水質保全</t>
    <rPh sb="0" eb="2">
      <t>スイシツ</t>
    </rPh>
    <rPh sb="2" eb="4">
      <t>ホゼン</t>
    </rPh>
    <phoneticPr fontId="3"/>
  </si>
  <si>
    <t>景観形成・生活環境保全</t>
    <rPh sb="0" eb="2">
      <t>ケイカン</t>
    </rPh>
    <rPh sb="2" eb="4">
      <t>ケイセイ</t>
    </rPh>
    <rPh sb="5" eb="7">
      <t>セイカツ</t>
    </rPh>
    <rPh sb="7" eb="9">
      <t>カンキョウ</t>
    </rPh>
    <rPh sb="9" eb="11">
      <t>ホゼン</t>
    </rPh>
    <phoneticPr fontId="3"/>
  </si>
  <si>
    <t>水田貯留・地下水かん養</t>
    <rPh sb="0" eb="2">
      <t>スイデン</t>
    </rPh>
    <rPh sb="2" eb="4">
      <t>チョリュウ</t>
    </rPh>
    <rPh sb="5" eb="8">
      <t>チカスイ</t>
    </rPh>
    <rPh sb="10" eb="11">
      <t>ヨウ</t>
    </rPh>
    <phoneticPr fontId="3"/>
  </si>
  <si>
    <t>資源循環</t>
    <rPh sb="0" eb="2">
      <t>シゲン</t>
    </rPh>
    <rPh sb="2" eb="4">
      <t>ジュンカン</t>
    </rPh>
    <phoneticPr fontId="3"/>
  </si>
  <si>
    <t>１.農業者個人</t>
    <rPh sb="2" eb="5">
      <t>ノウギョウシャ</t>
    </rPh>
    <rPh sb="5" eb="7">
      <t>コジン</t>
    </rPh>
    <phoneticPr fontId="3"/>
  </si>
  <si>
    <t>２.農事組合法人</t>
    <rPh sb="2" eb="4">
      <t>ノウジ</t>
    </rPh>
    <rPh sb="4" eb="6">
      <t>クミアイ</t>
    </rPh>
    <rPh sb="6" eb="8">
      <t>ホウジン</t>
    </rPh>
    <phoneticPr fontId="3"/>
  </si>
  <si>
    <t>３.営農組合</t>
    <rPh sb="2" eb="4">
      <t>エイノウ</t>
    </rPh>
    <rPh sb="4" eb="6">
      <t>クミアイ</t>
    </rPh>
    <phoneticPr fontId="3"/>
  </si>
  <si>
    <t>４.その他の農業者団体</t>
    <rPh sb="4" eb="5">
      <t>タ</t>
    </rPh>
    <rPh sb="6" eb="9">
      <t>ノウギョウシャ</t>
    </rPh>
    <rPh sb="9" eb="11">
      <t>ダンタイ</t>
    </rPh>
    <phoneticPr fontId="3"/>
  </si>
  <si>
    <t>５.農業者以外個人</t>
    <rPh sb="2" eb="5">
      <t>ノウギョウシャ</t>
    </rPh>
    <rPh sb="5" eb="7">
      <t>イガイ</t>
    </rPh>
    <rPh sb="7" eb="9">
      <t>コジン</t>
    </rPh>
    <phoneticPr fontId="3"/>
  </si>
  <si>
    <t>６.自治会</t>
    <rPh sb="2" eb="5">
      <t>ジチカイ</t>
    </rPh>
    <phoneticPr fontId="3"/>
  </si>
  <si>
    <t>７.女性会</t>
    <rPh sb="2" eb="5">
      <t>ジョセイカイ</t>
    </rPh>
    <phoneticPr fontId="3"/>
  </si>
  <si>
    <t>８.子供会</t>
    <rPh sb="2" eb="5">
      <t>コドモカイ</t>
    </rPh>
    <phoneticPr fontId="3"/>
  </si>
  <si>
    <t>９.土地改良区</t>
    <rPh sb="2" eb="4">
      <t>トチ</t>
    </rPh>
    <rPh sb="4" eb="7">
      <t>カイリョウク</t>
    </rPh>
    <phoneticPr fontId="3"/>
  </si>
  <si>
    <t>10.JA</t>
    <phoneticPr fontId="3"/>
  </si>
  <si>
    <t>11.学校・PTA</t>
    <rPh sb="3" eb="5">
      <t>ガッコウ</t>
    </rPh>
    <phoneticPr fontId="3"/>
  </si>
  <si>
    <t>12.NPO</t>
    <phoneticPr fontId="3"/>
  </si>
  <si>
    <t>13.その他の農業者以外団体</t>
    <rPh sb="5" eb="6">
      <t>タ</t>
    </rPh>
    <rPh sb="7" eb="10">
      <t>ノウギョウシャ</t>
    </rPh>
    <rPh sb="10" eb="12">
      <t>イガイ</t>
    </rPh>
    <rPh sb="12" eb="14">
      <t>ダンタイ</t>
    </rPh>
    <phoneticPr fontId="3"/>
  </si>
  <si>
    <t>１.前年度持越</t>
    <rPh sb="2" eb="5">
      <t>ゼンネンド</t>
    </rPh>
    <rPh sb="5" eb="7">
      <t>モチコシ</t>
    </rPh>
    <phoneticPr fontId="3"/>
  </si>
  <si>
    <t>２.交付金</t>
    <rPh sb="2" eb="5">
      <t>コウフキン</t>
    </rPh>
    <phoneticPr fontId="3"/>
  </si>
  <si>
    <t>３.利子等</t>
    <rPh sb="2" eb="4">
      <t>リシ</t>
    </rPh>
    <rPh sb="4" eb="5">
      <t>トウ</t>
    </rPh>
    <phoneticPr fontId="3"/>
  </si>
  <si>
    <t>４.日当</t>
    <rPh sb="2" eb="4">
      <t>ニットウ</t>
    </rPh>
    <phoneticPr fontId="3"/>
  </si>
  <si>
    <t>Ⅲ． ２号事業（中山間地域等直接支払）</t>
    <phoneticPr fontId="4"/>
  </si>
  <si>
    <t>Ⅳ． ３号事業（環境保全型農業直接支払）</t>
    <phoneticPr fontId="4"/>
  </si>
  <si>
    <t>Ⅴ． その他多面的機能の発揮の促進に資する事業に係る計画書</t>
    <phoneticPr fontId="4"/>
  </si>
  <si>
    <r>
      <rPr>
        <sz val="12"/>
        <rFont val="HG丸ｺﾞｼｯｸM-PRO"/>
        <family val="3"/>
        <charset val="128"/>
      </rPr>
      <t xml:space="preserve"> </t>
    </r>
    <r>
      <rPr>
        <sz val="12"/>
        <rFont val="メイリオ"/>
        <family val="3"/>
        <charset val="128"/>
      </rPr>
      <t>１．交付金額 　</t>
    </r>
    <r>
      <rPr>
        <sz val="10"/>
        <rFont val="HG丸ｺﾞｼｯｸM-PRO"/>
        <family val="3"/>
        <charset val="128"/>
      </rPr>
      <t xml:space="preserve"> </t>
    </r>
    <rPh sb="3" eb="5">
      <t>コウフ</t>
    </rPh>
    <rPh sb="5" eb="7">
      <t>キンガク</t>
    </rPh>
    <phoneticPr fontId="4"/>
  </si>
  <si>
    <t>※対象農用地面積とは、交付金の算定の対象となる農用地の面積のことです。小数点以下を切り捨て、整数で記入してください。</t>
    <phoneticPr fontId="4"/>
  </si>
  <si>
    <t>この線より上に行を挿入してください。</t>
    <phoneticPr fontId="4"/>
  </si>
  <si>
    <r>
      <t>２．組織の広域化・体制強化の計画　</t>
    </r>
    <r>
      <rPr>
        <sz val="10"/>
        <rFont val="メイリオ"/>
        <family val="3"/>
        <charset val="128"/>
      </rPr>
      <t>（計画がない場合、この項目への記入は不要です）</t>
    </r>
    <rPh sb="2" eb="4">
      <t>ソシキ</t>
    </rPh>
    <rPh sb="5" eb="8">
      <t>コウイキカ</t>
    </rPh>
    <rPh sb="9" eb="11">
      <t>タイセイ</t>
    </rPh>
    <rPh sb="11" eb="13">
      <t>キョウカ</t>
    </rPh>
    <rPh sb="14" eb="16">
      <t>ケイカク</t>
    </rPh>
    <rPh sb="18" eb="20">
      <t>ケイカク</t>
    </rPh>
    <rPh sb="23" eb="25">
      <t>バアイ</t>
    </rPh>
    <rPh sb="28" eb="30">
      <t>コウモク</t>
    </rPh>
    <rPh sb="32" eb="34">
      <t>キニュウ</t>
    </rPh>
    <rPh sb="35" eb="37">
      <t>フヨウ</t>
    </rPh>
    <phoneticPr fontId="4"/>
  </si>
  <si>
    <t>多面的機能支払に係る活動計画書（1号事業様式）</t>
    <phoneticPr fontId="4"/>
  </si>
  <si>
    <r>
      <t xml:space="preserve">農業の有する多面的機能の発揮の促進に関する活動計画書
</t>
    </r>
    <r>
      <rPr>
        <sz val="11"/>
        <rFont val="メイリオ"/>
        <family val="3"/>
        <charset val="128"/>
      </rPr>
      <t>（多面的機能支払に係る活動計画書、中山間地域等直接支払に係る集落協定、
環境保全型農業直接支払に係る営農活動計画書）</t>
    </r>
    <rPh sb="28" eb="31">
      <t>タメンテキ</t>
    </rPh>
    <rPh sb="31" eb="33">
      <t>キノウ</t>
    </rPh>
    <rPh sb="33" eb="35">
      <t>シハライ</t>
    </rPh>
    <rPh sb="36" eb="37">
      <t>カカ</t>
    </rPh>
    <rPh sb="38" eb="40">
      <t>カツドウ</t>
    </rPh>
    <rPh sb="40" eb="43">
      <t>ケイカクショ</t>
    </rPh>
    <rPh sb="44" eb="47">
      <t>チュウサンカン</t>
    </rPh>
    <rPh sb="47" eb="49">
      <t>チイキ</t>
    </rPh>
    <rPh sb="49" eb="50">
      <t>トウ</t>
    </rPh>
    <rPh sb="50" eb="52">
      <t>チョクセツ</t>
    </rPh>
    <rPh sb="52" eb="54">
      <t>シハライ</t>
    </rPh>
    <rPh sb="55" eb="56">
      <t>カカ</t>
    </rPh>
    <rPh sb="57" eb="59">
      <t>シュウラク</t>
    </rPh>
    <rPh sb="59" eb="61">
      <t>キョウテイ</t>
    </rPh>
    <rPh sb="63" eb="65">
      <t>カンキョウ</t>
    </rPh>
    <rPh sb="65" eb="68">
      <t>ホゼンガタ</t>
    </rPh>
    <rPh sb="68" eb="70">
      <t>ノウギョウ</t>
    </rPh>
    <rPh sb="70" eb="72">
      <t>チョクセツ</t>
    </rPh>
    <rPh sb="72" eb="74">
      <t>シハライ</t>
    </rPh>
    <rPh sb="75" eb="76">
      <t>カカ</t>
    </rPh>
    <rPh sb="77" eb="79">
      <t>エイノウ</t>
    </rPh>
    <rPh sb="79" eb="81">
      <t>カツドウ</t>
    </rPh>
    <rPh sb="81" eb="84">
      <t>ケイカクショ</t>
    </rPh>
    <phoneticPr fontId="4"/>
  </si>
  <si>
    <t>　計画書の変更の際には、容易に比較対照できるよう変更部分を二段書きとし、変更前を（　）書で上段に
記載するものとする。</t>
    <rPh sb="1" eb="4">
      <t>ケイカクショ</t>
    </rPh>
    <rPh sb="5" eb="7">
      <t>ヘンコウ</t>
    </rPh>
    <rPh sb="8" eb="9">
      <t>サイ</t>
    </rPh>
    <rPh sb="12" eb="14">
      <t>ヨウイ</t>
    </rPh>
    <rPh sb="15" eb="17">
      <t>ヒカク</t>
    </rPh>
    <rPh sb="17" eb="19">
      <t>タイショウ</t>
    </rPh>
    <rPh sb="24" eb="26">
      <t>ヘンコウ</t>
    </rPh>
    <rPh sb="26" eb="28">
      <t>ブブン</t>
    </rPh>
    <rPh sb="29" eb="30">
      <t>2</t>
    </rPh>
    <rPh sb="30" eb="31">
      <t>ダン</t>
    </rPh>
    <rPh sb="31" eb="32">
      <t>ガ</t>
    </rPh>
    <rPh sb="36" eb="39">
      <t>ヘンコウマエ</t>
    </rPh>
    <rPh sb="43" eb="44">
      <t>カ</t>
    </rPh>
    <rPh sb="45" eb="47">
      <t>ジョウダン</t>
    </rPh>
    <rPh sb="49" eb="51">
      <t>キサイ</t>
    </rPh>
    <phoneticPr fontId="4"/>
  </si>
  <si>
    <t>※交付単価は以下①、②への取組状況によって単価が異なりますので、乗じた額を記入してください。</t>
    <rPh sb="1" eb="5">
      <t>コウフタンカ</t>
    </rPh>
    <rPh sb="6" eb="8">
      <t>イカ</t>
    </rPh>
    <rPh sb="13" eb="15">
      <t>トリクミ</t>
    </rPh>
    <rPh sb="15" eb="17">
      <t>ジョウキョウ</t>
    </rPh>
    <rPh sb="21" eb="23">
      <t>タンカ</t>
    </rPh>
    <rPh sb="24" eb="25">
      <t>コト</t>
    </rPh>
    <rPh sb="32" eb="33">
      <t>ジョウ</t>
    </rPh>
    <rPh sb="35" eb="36">
      <t>ガク</t>
    </rPh>
    <rPh sb="37" eb="39">
      <t>キニュウ</t>
    </rPh>
    <phoneticPr fontId="4"/>
  </si>
  <si>
    <t>①多面的機能の増進活動に取り組む
②資源向上支払（共同）を５年以上実施、又は資源向上支払（長寿命化）に取り組む</t>
    <phoneticPr fontId="4"/>
  </si>
  <si>
    <r>
      <t>①②に該当　　⇒単価に</t>
    </r>
    <r>
      <rPr>
        <sz val="10"/>
        <rFont val="メイリオ"/>
        <family val="3"/>
        <charset val="128"/>
      </rPr>
      <t>0.75</t>
    </r>
    <r>
      <rPr>
        <sz val="10"/>
        <rFont val="HG丸ｺﾞｼｯｸM-PRO"/>
        <family val="3"/>
        <charset val="128"/>
      </rPr>
      <t>を乗ずる
①のみ該当　　⇒単価の修正なし
②のみ該当　　⇒単価に</t>
    </r>
    <r>
      <rPr>
        <sz val="10"/>
        <rFont val="メイリオ"/>
        <family val="3"/>
        <charset val="128"/>
      </rPr>
      <t>0.625</t>
    </r>
    <r>
      <rPr>
        <sz val="10"/>
        <rFont val="HG丸ｺﾞｼｯｸM-PRO"/>
        <family val="3"/>
        <charset val="128"/>
      </rPr>
      <t>を乗ずる
①②に該当しない⇒単価に</t>
    </r>
    <r>
      <rPr>
        <sz val="10"/>
        <rFont val="メイリオ"/>
        <family val="3"/>
        <charset val="128"/>
      </rPr>
      <t>5/6</t>
    </r>
    <r>
      <rPr>
        <sz val="10"/>
        <rFont val="HG丸ｺﾞｼｯｸM-PRO"/>
        <family val="3"/>
        <charset val="128"/>
      </rPr>
      <t>を乗ずる</t>
    </r>
    <rPh sb="3" eb="5">
      <t>ガイトウ</t>
    </rPh>
    <phoneticPr fontId="4"/>
  </si>
  <si>
    <t>この線より上に行を挿入してください。</t>
  </si>
  <si>
    <t>200 事務処理</t>
  </si>
  <si>
    <t>300 会議</t>
  </si>
  <si>
    <t>1 点検</t>
  </si>
  <si>
    <t>2 年度活動計画の策定</t>
  </si>
  <si>
    <t>4 遊休農地発生防止のための保全管理</t>
  </si>
  <si>
    <t>5 畦畔・法面・防風林の草刈り</t>
  </si>
  <si>
    <t>6 鳥獣害防護柵等の保守管理</t>
  </si>
  <si>
    <t>7 水路の草刈り</t>
  </si>
  <si>
    <t>8 水路の泥上げ</t>
  </si>
  <si>
    <t>9 水路附帯施設の保守管理</t>
  </si>
  <si>
    <t>10 農道の草刈り</t>
  </si>
  <si>
    <t>11 農道側溝の泥上げ</t>
  </si>
  <si>
    <t>12 路面の維持</t>
  </si>
  <si>
    <t>13 ため池の草刈り</t>
  </si>
  <si>
    <t>14 ため池の泥上げ</t>
  </si>
  <si>
    <t>15 ため池附帯施設の保守管理</t>
  </si>
  <si>
    <t>16 異常気象時の対応</t>
  </si>
  <si>
    <t>17 農業者の検討会の開催</t>
  </si>
  <si>
    <t>18 農業者に対する意向調査、現地調査</t>
  </si>
  <si>
    <t>19 不在村地主との連絡体制の整備等</t>
  </si>
  <si>
    <t>20 集落外住民や地域住民との意見交換等</t>
  </si>
  <si>
    <t>21 地域住民等に対する意向調査等</t>
  </si>
  <si>
    <t>22 有識者等による研修会、検討会の開催</t>
  </si>
  <si>
    <t>23 その他</t>
  </si>
  <si>
    <t>24 農用地の機能診断</t>
  </si>
  <si>
    <t>25 水路の機能診断</t>
  </si>
  <si>
    <t>26 農道の機能診断</t>
  </si>
  <si>
    <t>27 ため池の機能診断</t>
  </si>
  <si>
    <t>28 年度活動計画の策定</t>
  </si>
  <si>
    <t>29 機能診断・補修技術等に関する研修</t>
  </si>
  <si>
    <t>30 農用地の軽微な補修等</t>
  </si>
  <si>
    <t>31 水路の軽微な補修等</t>
  </si>
  <si>
    <t>32 農道の軽微な補修等</t>
  </si>
  <si>
    <t>33 ため池の軽微な補修等</t>
  </si>
  <si>
    <t>34 生物多様性保全計画の策定</t>
  </si>
  <si>
    <t>35 水質保全計画、農地保全計画の策定</t>
  </si>
  <si>
    <t>36 景観形成計画、生活環境保全計画の策定</t>
  </si>
  <si>
    <t>37 水田貯留計画、地下水かん養計画の策定</t>
  </si>
  <si>
    <t>38 資源循環計画の策定</t>
  </si>
  <si>
    <t>59 都道府県、市町村が特に認める活動</t>
  </si>
  <si>
    <t>61 水路の補修</t>
  </si>
  <si>
    <t>62 水路の更新等</t>
  </si>
  <si>
    <t>63 農道の補修</t>
  </si>
  <si>
    <t>64 農道の更新等</t>
  </si>
  <si>
    <t>65 ため池の補修</t>
  </si>
  <si>
    <t>66 ため池（附帯施設）の更新等</t>
  </si>
  <si>
    <t>A.■か□</t>
    <phoneticPr fontId="4"/>
  </si>
  <si>
    <t>B.○か空白</t>
    <rPh sb="4" eb="6">
      <t>クウハク</t>
    </rPh>
    <phoneticPr fontId="4"/>
  </si>
  <si>
    <t>C.○か－か×</t>
    <phoneticPr fontId="4"/>
  </si>
  <si>
    <t>G.単位</t>
    <rPh sb="2" eb="4">
      <t>タンイ</t>
    </rPh>
    <phoneticPr fontId="3"/>
  </si>
  <si>
    <t>H.構成員一覧の分類</t>
    <rPh sb="2" eb="5">
      <t>コウセイイン</t>
    </rPh>
    <rPh sb="5" eb="7">
      <t>イチラン</t>
    </rPh>
    <rPh sb="8" eb="10">
      <t>ブンルイ</t>
    </rPh>
    <phoneticPr fontId="3"/>
  </si>
  <si>
    <t>I.金銭出納簿の区分</t>
    <rPh sb="2" eb="4">
      <t>キンセン</t>
    </rPh>
    <rPh sb="4" eb="7">
      <t>スイトウボ</t>
    </rPh>
    <rPh sb="8" eb="10">
      <t>クブン</t>
    </rPh>
    <phoneticPr fontId="3"/>
  </si>
  <si>
    <t>J.金銭出納簿の収支の分類</t>
    <rPh sb="2" eb="4">
      <t>キンセン</t>
    </rPh>
    <rPh sb="4" eb="7">
      <t>スイトウボ</t>
    </rPh>
    <rPh sb="8" eb="10">
      <t>シュウシ</t>
    </rPh>
    <rPh sb="11" eb="13">
      <t>ブンルイ</t>
    </rPh>
    <phoneticPr fontId="3"/>
  </si>
  <si>
    <t>D.農村環境保全活動のテーマ</t>
    <rPh sb="2" eb="4">
      <t>ノウソン</t>
    </rPh>
    <rPh sb="4" eb="6">
      <t>カンキョウ</t>
    </rPh>
    <rPh sb="6" eb="10">
      <t>ホゼンカツドウ</t>
    </rPh>
    <phoneticPr fontId="3"/>
  </si>
  <si>
    <t>E.高度な保全活動</t>
    <rPh sb="2" eb="4">
      <t>コウド</t>
    </rPh>
    <rPh sb="5" eb="9">
      <t>ホゼンカツドウ</t>
    </rPh>
    <phoneticPr fontId="3"/>
  </si>
  <si>
    <t>F.施設</t>
    <rPh sb="2" eb="4">
      <t>シセツ</t>
    </rPh>
    <phoneticPr fontId="3"/>
  </si>
  <si>
    <t>39 生物の生息状況の把握（生態系保全）</t>
    <rPh sb="3" eb="5">
      <t>セイブツ</t>
    </rPh>
    <rPh sb="6" eb="8">
      <t>セイソク</t>
    </rPh>
    <rPh sb="8" eb="10">
      <t>ジョウキョウ</t>
    </rPh>
    <rPh sb="11" eb="13">
      <t>ハアク</t>
    </rPh>
    <rPh sb="14" eb="17">
      <t>セイタイケイ</t>
    </rPh>
    <rPh sb="17" eb="19">
      <t>ホゼン</t>
    </rPh>
    <phoneticPr fontId="12"/>
  </si>
  <si>
    <t>40 外来種の駆除（生態系保全）</t>
    <rPh sb="3" eb="6">
      <t>ガイライシュ</t>
    </rPh>
    <rPh sb="7" eb="9">
      <t>クジョ</t>
    </rPh>
    <rPh sb="10" eb="13">
      <t>セイタイケイ</t>
    </rPh>
    <rPh sb="13" eb="15">
      <t>ホゼン</t>
    </rPh>
    <phoneticPr fontId="12"/>
  </si>
  <si>
    <t>41 その他（生態系保全）</t>
    <rPh sb="5" eb="6">
      <t>タ</t>
    </rPh>
    <rPh sb="7" eb="10">
      <t>セイタイケイ</t>
    </rPh>
    <rPh sb="10" eb="12">
      <t>ホゼン</t>
    </rPh>
    <phoneticPr fontId="12"/>
  </si>
  <si>
    <t>42 水質モニタリングの実施・記録管理（水質保全）</t>
    <rPh sb="3" eb="5">
      <t>スイシツ</t>
    </rPh>
    <rPh sb="12" eb="14">
      <t>ジッシ</t>
    </rPh>
    <rPh sb="15" eb="17">
      <t>キロク</t>
    </rPh>
    <rPh sb="17" eb="19">
      <t>カンリ</t>
    </rPh>
    <rPh sb="20" eb="22">
      <t>スイシツ</t>
    </rPh>
    <rPh sb="22" eb="24">
      <t>ホゼン</t>
    </rPh>
    <phoneticPr fontId="12"/>
  </si>
  <si>
    <t>43 畑からの土砂流出対策（水質保全）</t>
    <rPh sb="3" eb="4">
      <t>ハタケ</t>
    </rPh>
    <rPh sb="7" eb="9">
      <t>ドシャ</t>
    </rPh>
    <rPh sb="9" eb="11">
      <t>リュウシュツ</t>
    </rPh>
    <rPh sb="11" eb="13">
      <t>タイサク</t>
    </rPh>
    <rPh sb="14" eb="16">
      <t>スイシツ</t>
    </rPh>
    <rPh sb="16" eb="18">
      <t>ホゼン</t>
    </rPh>
    <phoneticPr fontId="12"/>
  </si>
  <si>
    <t>44 その他（水質保全）</t>
    <rPh sb="5" eb="6">
      <t>タ</t>
    </rPh>
    <rPh sb="7" eb="9">
      <t>スイシツ</t>
    </rPh>
    <rPh sb="9" eb="11">
      <t>ホゼン</t>
    </rPh>
    <phoneticPr fontId="12"/>
  </si>
  <si>
    <t>45 植栽等の景観形成活動（景観形成・生活環境保全）</t>
    <rPh sb="3" eb="5">
      <t>ショクサイ</t>
    </rPh>
    <rPh sb="5" eb="6">
      <t>トウ</t>
    </rPh>
    <rPh sb="7" eb="9">
      <t>ケイカン</t>
    </rPh>
    <rPh sb="9" eb="11">
      <t>ケイセイ</t>
    </rPh>
    <rPh sb="11" eb="13">
      <t>カツドウ</t>
    </rPh>
    <rPh sb="14" eb="16">
      <t>ケイカン</t>
    </rPh>
    <rPh sb="16" eb="18">
      <t>ケイセイ</t>
    </rPh>
    <rPh sb="19" eb="21">
      <t>セイカツ</t>
    </rPh>
    <rPh sb="21" eb="23">
      <t>カンキョウ</t>
    </rPh>
    <rPh sb="23" eb="25">
      <t>ホゼン</t>
    </rPh>
    <phoneticPr fontId="12"/>
  </si>
  <si>
    <t>46 施設等の定期的な巡回点検・清掃（景観形成・生活環境保全）</t>
    <rPh sb="3" eb="5">
      <t>シセツ</t>
    </rPh>
    <rPh sb="5" eb="6">
      <t>トウ</t>
    </rPh>
    <rPh sb="7" eb="10">
      <t>テイキテキ</t>
    </rPh>
    <rPh sb="11" eb="13">
      <t>ジュンカイ</t>
    </rPh>
    <rPh sb="13" eb="15">
      <t>テンケン</t>
    </rPh>
    <rPh sb="16" eb="18">
      <t>セイソウ</t>
    </rPh>
    <rPh sb="19" eb="21">
      <t>ケイカン</t>
    </rPh>
    <rPh sb="21" eb="23">
      <t>ケイセイ</t>
    </rPh>
    <rPh sb="24" eb="26">
      <t>セイカツ</t>
    </rPh>
    <rPh sb="26" eb="28">
      <t>カンキョウ</t>
    </rPh>
    <rPh sb="28" eb="30">
      <t>ホゼン</t>
    </rPh>
    <phoneticPr fontId="12"/>
  </si>
  <si>
    <t>47 その他（景観形成・生活環境保全）</t>
    <rPh sb="5" eb="6">
      <t>タ</t>
    </rPh>
    <rPh sb="7" eb="9">
      <t>ケイカン</t>
    </rPh>
    <rPh sb="9" eb="11">
      <t>ケイセイ</t>
    </rPh>
    <rPh sb="12" eb="14">
      <t>セイカツ</t>
    </rPh>
    <rPh sb="14" eb="16">
      <t>カンキョウ</t>
    </rPh>
    <rPh sb="16" eb="18">
      <t>ホゼン</t>
    </rPh>
    <phoneticPr fontId="12"/>
  </si>
  <si>
    <t>48 水田の貯留機能向上活動（水田貯留機能増進・地下水かん養）</t>
    <rPh sb="3" eb="5">
      <t>スイデン</t>
    </rPh>
    <rPh sb="6" eb="8">
      <t>チョリュウ</t>
    </rPh>
    <rPh sb="8" eb="10">
      <t>キノウ</t>
    </rPh>
    <rPh sb="10" eb="12">
      <t>コウジョウ</t>
    </rPh>
    <rPh sb="12" eb="14">
      <t>カツドウ</t>
    </rPh>
    <rPh sb="15" eb="17">
      <t>スイデン</t>
    </rPh>
    <rPh sb="17" eb="19">
      <t>チョリュウ</t>
    </rPh>
    <rPh sb="19" eb="21">
      <t>キノウ</t>
    </rPh>
    <rPh sb="21" eb="23">
      <t>ゾウシン</t>
    </rPh>
    <rPh sb="24" eb="27">
      <t>チカスイ</t>
    </rPh>
    <rPh sb="29" eb="30">
      <t>ヨウ</t>
    </rPh>
    <phoneticPr fontId="12"/>
  </si>
  <si>
    <t>49 地下水かん養活動、水源かん養林の保全（水田貯留機能増進・地下水かん養）</t>
    <rPh sb="3" eb="6">
      <t>チカスイ</t>
    </rPh>
    <rPh sb="8" eb="9">
      <t>ヨウ</t>
    </rPh>
    <rPh sb="9" eb="11">
      <t>カツドウ</t>
    </rPh>
    <rPh sb="12" eb="14">
      <t>スイゲン</t>
    </rPh>
    <rPh sb="16" eb="17">
      <t>ヨウ</t>
    </rPh>
    <rPh sb="17" eb="18">
      <t>リン</t>
    </rPh>
    <rPh sb="19" eb="21">
      <t>ホゼン</t>
    </rPh>
    <rPh sb="22" eb="24">
      <t>スイデン</t>
    </rPh>
    <rPh sb="24" eb="26">
      <t>チョリュウ</t>
    </rPh>
    <rPh sb="26" eb="28">
      <t>キノウ</t>
    </rPh>
    <rPh sb="28" eb="30">
      <t>ゾウシン</t>
    </rPh>
    <rPh sb="31" eb="34">
      <t>チカスイ</t>
    </rPh>
    <rPh sb="36" eb="37">
      <t>ヨウ</t>
    </rPh>
    <phoneticPr fontId="12"/>
  </si>
  <si>
    <t>50 地域資源の活用・資源循環活動（資源循環）</t>
    <rPh sb="3" eb="5">
      <t>チイキ</t>
    </rPh>
    <rPh sb="5" eb="7">
      <t>シゲン</t>
    </rPh>
    <rPh sb="8" eb="10">
      <t>カツヨウ</t>
    </rPh>
    <rPh sb="11" eb="13">
      <t>シゲン</t>
    </rPh>
    <rPh sb="13" eb="15">
      <t>ジュンカン</t>
    </rPh>
    <rPh sb="15" eb="17">
      <t>カツドウ</t>
    </rPh>
    <rPh sb="18" eb="20">
      <t>シゲン</t>
    </rPh>
    <rPh sb="20" eb="22">
      <t>ジュンカン</t>
    </rPh>
    <phoneticPr fontId="12"/>
  </si>
  <si>
    <t>51 啓発・普及活動</t>
    <phoneticPr fontId="3"/>
  </si>
  <si>
    <t>100 ほにゃらら</t>
    <phoneticPr fontId="3"/>
  </si>
  <si>
    <t>Ｋ.農村環境保全活動</t>
    <phoneticPr fontId="12"/>
  </si>
  <si>
    <t>Ｌ.増進活動</t>
    <phoneticPr fontId="12"/>
  </si>
  <si>
    <t>Ｍ.長寿命化</t>
    <rPh sb="2" eb="6">
      <t>チョウジュミョウカ</t>
    </rPh>
    <phoneticPr fontId="12"/>
  </si>
  <si>
    <t>活動項目</t>
    <rPh sb="0" eb="2">
      <t>カツドウ</t>
    </rPh>
    <rPh sb="2" eb="4">
      <t>コウモク</t>
    </rPh>
    <phoneticPr fontId="3"/>
  </si>
  <si>
    <t>支払区分</t>
    <rPh sb="0" eb="2">
      <t>シハライ</t>
    </rPh>
    <rPh sb="2" eb="4">
      <t>クブン</t>
    </rPh>
    <phoneticPr fontId="12"/>
  </si>
  <si>
    <t>　３）「選択肢」シートＰ列の72行以降にP71セル（活動記録に入力された回数のカウントを行う数式）をコピーする。　</t>
    <rPh sb="12" eb="13">
      <t>レツ</t>
    </rPh>
    <rPh sb="26" eb="28">
      <t>カツドウ</t>
    </rPh>
    <rPh sb="28" eb="30">
      <t>キロク</t>
    </rPh>
    <rPh sb="31" eb="33">
      <t>ニュウリョク</t>
    </rPh>
    <rPh sb="36" eb="38">
      <t>カイスウ</t>
    </rPh>
    <rPh sb="44" eb="45">
      <t>オコナ</t>
    </rPh>
    <rPh sb="46" eb="48">
      <t>スウシキ</t>
    </rPh>
    <phoneticPr fontId="3"/>
  </si>
  <si>
    <t>　２）「数式」タブの「名前の管理」を選択し、リストの中から「K.農村環境保全活動」を選択し、「参照範囲」の右のアイコンをクリック</t>
    <rPh sb="4" eb="6">
      <t>スウシキ</t>
    </rPh>
    <rPh sb="11" eb="13">
      <t>ナマエ</t>
    </rPh>
    <rPh sb="14" eb="16">
      <t>カンリ</t>
    </rPh>
    <rPh sb="18" eb="20">
      <t>センタク</t>
    </rPh>
    <rPh sb="26" eb="27">
      <t>ナカ</t>
    </rPh>
    <rPh sb="32" eb="34">
      <t>ノウソン</t>
    </rPh>
    <rPh sb="34" eb="36">
      <t>カンキョウ</t>
    </rPh>
    <rPh sb="36" eb="40">
      <t>ホゼンカツドウ</t>
    </rPh>
    <rPh sb="42" eb="44">
      <t>センタク</t>
    </rPh>
    <rPh sb="47" eb="49">
      <t>サンショウ</t>
    </rPh>
    <rPh sb="49" eb="51">
      <t>ハンイ</t>
    </rPh>
    <rPh sb="53" eb="54">
      <t>ミギ</t>
    </rPh>
    <phoneticPr fontId="3"/>
  </si>
  <si>
    <t>　３）参照範囲に追加した取組を含むよう範囲を選択し直し、確定する。</t>
    <rPh sb="3" eb="5">
      <t>サンショウ</t>
    </rPh>
    <rPh sb="5" eb="7">
      <t>ハンイ</t>
    </rPh>
    <rPh sb="8" eb="10">
      <t>ツイカ</t>
    </rPh>
    <rPh sb="12" eb="14">
      <t>トリクミ</t>
    </rPh>
    <rPh sb="15" eb="16">
      <t>フク</t>
    </rPh>
    <rPh sb="19" eb="21">
      <t>ハンイ</t>
    </rPh>
    <rPh sb="22" eb="24">
      <t>センタク</t>
    </rPh>
    <rPh sb="25" eb="26">
      <t>ナオ</t>
    </rPh>
    <rPh sb="28" eb="30">
      <t>カクテイ</t>
    </rPh>
    <phoneticPr fontId="3"/>
  </si>
  <si>
    <t>　　　　「データ」タブの「データの入力規則」を選択する。</t>
    <phoneticPr fontId="3"/>
  </si>
  <si>
    <t>　１）「選択肢」シートのQ列の「50　地域資源の～」の下に番号と取組を入力する。</t>
    <rPh sb="13" eb="14">
      <t>レツ</t>
    </rPh>
    <rPh sb="19" eb="21">
      <t>チイキ</t>
    </rPh>
    <rPh sb="21" eb="23">
      <t>シゲン</t>
    </rPh>
    <rPh sb="27" eb="28">
      <t>シタ</t>
    </rPh>
    <rPh sb="29" eb="31">
      <t>バンゴウ</t>
    </rPh>
    <rPh sb="32" eb="34">
      <t>トリクミ</t>
    </rPh>
    <rPh sb="35" eb="37">
      <t>ニュウリョク</t>
    </rPh>
    <phoneticPr fontId="3"/>
  </si>
  <si>
    <t>　　　新たに行を追加し、追加した取組を入力する。</t>
    <rPh sb="19" eb="21">
      <t>ニュウリョク</t>
    </rPh>
    <phoneticPr fontId="3"/>
  </si>
  <si>
    <t>　１）「選択肢」シートのM列の「66　ため池（附帯施設）の更新等」の下に番号と取組名を入力する</t>
    <rPh sb="13" eb="14">
      <t>レツ</t>
    </rPh>
    <rPh sb="21" eb="22">
      <t>イケ</t>
    </rPh>
    <rPh sb="23" eb="25">
      <t>フタイ</t>
    </rPh>
    <rPh sb="25" eb="27">
      <t>シセツ</t>
    </rPh>
    <rPh sb="29" eb="31">
      <t>コウシン</t>
    </rPh>
    <rPh sb="31" eb="32">
      <t>トウ</t>
    </rPh>
    <rPh sb="34" eb="35">
      <t>シタ</t>
    </rPh>
    <rPh sb="36" eb="38">
      <t>バンゴウ</t>
    </rPh>
    <rPh sb="39" eb="41">
      <t>トリクミ</t>
    </rPh>
    <rPh sb="41" eb="42">
      <t>メイ</t>
    </rPh>
    <rPh sb="43" eb="45">
      <t>ニュウリョク</t>
    </rPh>
    <phoneticPr fontId="3"/>
  </si>
  <si>
    <t>　２）「数式」タブの「名前の管理」を選択し、リストから「M.長寿命化」を選択し、「参照範囲」の右のアイコンをクリック</t>
    <rPh sb="4" eb="6">
      <t>スウシキ</t>
    </rPh>
    <rPh sb="11" eb="13">
      <t>ナマエ</t>
    </rPh>
    <rPh sb="14" eb="16">
      <t>カンリ</t>
    </rPh>
    <rPh sb="18" eb="20">
      <t>センタク</t>
    </rPh>
    <rPh sb="30" eb="34">
      <t>チョウジュミョウカ</t>
    </rPh>
    <rPh sb="36" eb="38">
      <t>センタク</t>
    </rPh>
    <phoneticPr fontId="3"/>
  </si>
  <si>
    <t>活動記録で選択された取組番号から、区分、項目、取組を自動入力するための表</t>
    <rPh sb="0" eb="2">
      <t>カツドウ</t>
    </rPh>
    <rPh sb="2" eb="4">
      <t>キロク</t>
    </rPh>
    <rPh sb="5" eb="7">
      <t>センタク</t>
    </rPh>
    <rPh sb="10" eb="12">
      <t>トリク</t>
    </rPh>
    <rPh sb="12" eb="14">
      <t>バンゴウ</t>
    </rPh>
    <rPh sb="17" eb="19">
      <t>クブン</t>
    </rPh>
    <rPh sb="20" eb="22">
      <t>コウモク</t>
    </rPh>
    <rPh sb="23" eb="25">
      <t>トリク</t>
    </rPh>
    <rPh sb="26" eb="28">
      <t>ジドウ</t>
    </rPh>
    <rPh sb="28" eb="30">
      <t>ニュウリョク</t>
    </rPh>
    <rPh sb="35" eb="36">
      <t>ヒョウ</t>
    </rPh>
    <phoneticPr fontId="3"/>
  </si>
  <si>
    <t>実施回数のカウント</t>
    <rPh sb="0" eb="2">
      <t>ジッシ</t>
    </rPh>
    <rPh sb="2" eb="4">
      <t>カイスウ</t>
    </rPh>
    <phoneticPr fontId="3"/>
  </si>
  <si>
    <t>←活動記録に取組番号が入力された回数をカウントし、これをもとに実施状況報告書の「実施欄」の○、×を判定しています。</t>
    <rPh sb="49" eb="51">
      <t>ハンテイ</t>
    </rPh>
    <phoneticPr fontId="3"/>
  </si>
  <si>
    <t>活動計画書、実施状況報告書のプルダウン選択用</t>
    <rPh sb="0" eb="2">
      <t>カツドウ</t>
    </rPh>
    <rPh sb="2" eb="5">
      <t>ケイカクショ</t>
    </rPh>
    <rPh sb="6" eb="8">
      <t>ジッシ</t>
    </rPh>
    <rPh sb="8" eb="10">
      <t>ジョウキョウ</t>
    </rPh>
    <rPh sb="10" eb="13">
      <t>ホウコクショ</t>
    </rPh>
    <rPh sb="19" eb="21">
      <t>センタク</t>
    </rPh>
    <rPh sb="21" eb="22">
      <t>ヨウ</t>
    </rPh>
    <phoneticPr fontId="3"/>
  </si>
  <si>
    <t>　２）「選択肢」シートのK列～O列の72行以降に行を挿入し、追加した取組番号、支払区分、活動項目、取組を入力する。</t>
    <rPh sb="4" eb="7">
      <t>センタクシ</t>
    </rPh>
    <rPh sb="13" eb="14">
      <t>レツ</t>
    </rPh>
    <rPh sb="16" eb="17">
      <t>レツ</t>
    </rPh>
    <rPh sb="20" eb="21">
      <t>ギョウ</t>
    </rPh>
    <rPh sb="21" eb="23">
      <t>イコウ</t>
    </rPh>
    <rPh sb="24" eb="25">
      <t>ギョウ</t>
    </rPh>
    <rPh sb="26" eb="28">
      <t>ソウニュウ</t>
    </rPh>
    <rPh sb="30" eb="32">
      <t>ツイカ</t>
    </rPh>
    <rPh sb="34" eb="36">
      <t>トリクミ</t>
    </rPh>
    <rPh sb="36" eb="38">
      <t>バンゴウ</t>
    </rPh>
    <rPh sb="39" eb="41">
      <t>シハライ</t>
    </rPh>
    <rPh sb="41" eb="43">
      <t>クブン</t>
    </rPh>
    <rPh sb="44" eb="46">
      <t>カツドウ</t>
    </rPh>
    <rPh sb="46" eb="48">
      <t>コウモク</t>
    </rPh>
    <rPh sb="49" eb="51">
      <t>トリクミ</t>
    </rPh>
    <rPh sb="52" eb="54">
      <t>ニュウリョク</t>
    </rPh>
    <phoneticPr fontId="3"/>
  </si>
  <si>
    <t>　　　（この作業により、活動記録に取組番号が入力された回数がＰ列に入力され、これをもとに実施状況報告書の「実施欄」の○、×を判定します。）</t>
    <rPh sb="6" eb="8">
      <t>サギョウ</t>
    </rPh>
    <rPh sb="27" eb="29">
      <t>カイスウ</t>
    </rPh>
    <rPh sb="31" eb="32">
      <t>レツ</t>
    </rPh>
    <rPh sb="33" eb="35">
      <t>ニュウリョク</t>
    </rPh>
    <rPh sb="44" eb="46">
      <t>ジッシ</t>
    </rPh>
    <rPh sb="46" eb="48">
      <t>ジョウキョウ</t>
    </rPh>
    <rPh sb="48" eb="51">
      <t>ホウコクショ</t>
    </rPh>
    <rPh sb="53" eb="55">
      <t>ジッシ</t>
    </rPh>
    <rPh sb="55" eb="56">
      <t>ラン</t>
    </rPh>
    <rPh sb="62" eb="64">
      <t>ハンテイ</t>
    </rPh>
    <phoneticPr fontId="3"/>
  </si>
  <si>
    <t>　　　　このとき、「●共通」で入力した取組名と同じになるように注意してください。</t>
    <rPh sb="11" eb="13">
      <t>キョウツウ</t>
    </rPh>
    <rPh sb="15" eb="17">
      <t>ニュウリョク</t>
    </rPh>
    <rPh sb="19" eb="21">
      <t>トリク</t>
    </rPh>
    <rPh sb="21" eb="22">
      <t>メイ</t>
    </rPh>
    <rPh sb="23" eb="24">
      <t>オナ</t>
    </rPh>
    <rPh sb="31" eb="33">
      <t>チュウイ</t>
    </rPh>
    <phoneticPr fontId="3"/>
  </si>
  <si>
    <t>　１）「選択肢」シートのR列の「59　都道府県、～」の下に番号と取組を入力する。</t>
    <rPh sb="13" eb="14">
      <t>レツ</t>
    </rPh>
    <rPh sb="19" eb="23">
      <t>トドウフケン</t>
    </rPh>
    <rPh sb="27" eb="28">
      <t>シタ</t>
    </rPh>
    <rPh sb="29" eb="31">
      <t>バンゴウ</t>
    </rPh>
    <rPh sb="32" eb="34">
      <t>トリクミ</t>
    </rPh>
    <rPh sb="35" eb="37">
      <t>ニュウリョク</t>
    </rPh>
    <phoneticPr fontId="3"/>
  </si>
  <si>
    <t>　２）「数式」タブの「名前の定義」を選択し、任意のリスト名と参照範囲を設定する。</t>
    <rPh sb="4" eb="6">
      <t>スウシキ</t>
    </rPh>
    <rPh sb="11" eb="13">
      <t>ナマエ</t>
    </rPh>
    <rPh sb="14" eb="16">
      <t>テイギ</t>
    </rPh>
    <rPh sb="18" eb="20">
      <t>センタク</t>
    </rPh>
    <rPh sb="22" eb="24">
      <t>ニンイ</t>
    </rPh>
    <rPh sb="28" eb="29">
      <t>メイ</t>
    </rPh>
    <rPh sb="30" eb="32">
      <t>サンショウ</t>
    </rPh>
    <rPh sb="32" eb="34">
      <t>ハンイ</t>
    </rPh>
    <rPh sb="35" eb="37">
      <t>セッテイ</t>
    </rPh>
    <phoneticPr fontId="3"/>
  </si>
  <si>
    <t>①農村環境保全活動の項目を追加する場合</t>
    <rPh sb="1" eb="3">
      <t>ノウソン</t>
    </rPh>
    <rPh sb="3" eb="5">
      <t>カンキョウ</t>
    </rPh>
    <rPh sb="5" eb="9">
      <t>ホゼンカツドウ</t>
    </rPh>
    <rPh sb="10" eb="12">
      <t>コウモク</t>
    </rPh>
    <rPh sb="13" eb="15">
      <t>ツイカ</t>
    </rPh>
    <rPh sb="17" eb="19">
      <t>バアイ</t>
    </rPh>
    <phoneticPr fontId="3"/>
  </si>
  <si>
    <t>③長寿命化の項目を追加する場合</t>
    <rPh sb="1" eb="5">
      <t>チョウジュミョウカ</t>
    </rPh>
    <phoneticPr fontId="3"/>
  </si>
  <si>
    <t>要綱基本方針において取組を追加した場合、以下の方法により修正することができます。</t>
    <rPh sb="0" eb="2">
      <t>ヨウコウ</t>
    </rPh>
    <rPh sb="2" eb="4">
      <t>キホン</t>
    </rPh>
    <rPh sb="4" eb="6">
      <t>ホウシン</t>
    </rPh>
    <rPh sb="10" eb="12">
      <t>トリクミ</t>
    </rPh>
    <rPh sb="13" eb="15">
      <t>ツイカ</t>
    </rPh>
    <rPh sb="17" eb="18">
      <t>バ</t>
    </rPh>
    <rPh sb="18" eb="19">
      <t>ゴウ</t>
    </rPh>
    <rPh sb="20" eb="22">
      <t>イカ</t>
    </rPh>
    <rPh sb="23" eb="25">
      <t>ホウホウ</t>
    </rPh>
    <rPh sb="28" eb="30">
      <t>シュウセイ</t>
    </rPh>
    <phoneticPr fontId="3"/>
  </si>
  <si>
    <t>②多面的機能の増進を図る活動の項目を追加する場合</t>
    <rPh sb="1" eb="4">
      <t>タメンテキ</t>
    </rPh>
    <rPh sb="4" eb="6">
      <t>キノウ</t>
    </rPh>
    <rPh sb="7" eb="9">
      <t>ゾウシン</t>
    </rPh>
    <rPh sb="10" eb="11">
      <t>ハカ</t>
    </rPh>
    <rPh sb="12" eb="14">
      <t>カツドウ</t>
    </rPh>
    <phoneticPr fontId="3"/>
  </si>
  <si>
    <t>　３）「活動計画書」シートの３.の（２）の２）の「都道府県、市町村が認める具体的な活動」の記入欄を選択した状態で</t>
    <rPh sb="4" eb="6">
      <t>カツドウ</t>
    </rPh>
    <rPh sb="6" eb="9">
      <t>ケイカクショ</t>
    </rPh>
    <rPh sb="25" eb="29">
      <t>トドウフケン</t>
    </rPh>
    <rPh sb="30" eb="33">
      <t>シチョウソン</t>
    </rPh>
    <rPh sb="34" eb="35">
      <t>ミト</t>
    </rPh>
    <rPh sb="37" eb="40">
      <t>グタイテキ</t>
    </rPh>
    <rPh sb="41" eb="43">
      <t>カツドウ</t>
    </rPh>
    <rPh sb="45" eb="47">
      <t>キニュウ</t>
    </rPh>
    <rPh sb="47" eb="48">
      <t>ラン</t>
    </rPh>
    <rPh sb="49" eb="51">
      <t>センタク</t>
    </rPh>
    <rPh sb="53" eb="55">
      <t>ジョウタイ</t>
    </rPh>
    <phoneticPr fontId="3"/>
  </si>
  <si>
    <t>　４）入力値の設定を「リスト」にし、「元の値」の表示の入力欄を選択した状態で「数式」タブの「数式で使用」を選択する。</t>
    <rPh sb="3" eb="6">
      <t>ニュウリョクチ</t>
    </rPh>
    <rPh sb="7" eb="9">
      <t>セッテイ</t>
    </rPh>
    <rPh sb="19" eb="20">
      <t>モト</t>
    </rPh>
    <rPh sb="21" eb="22">
      <t>アタイ</t>
    </rPh>
    <rPh sb="24" eb="26">
      <t>ヒョウジ</t>
    </rPh>
    <rPh sb="27" eb="29">
      <t>ニュウリョク</t>
    </rPh>
    <rPh sb="29" eb="30">
      <t>ラン</t>
    </rPh>
    <rPh sb="31" eb="33">
      <t>センタク</t>
    </rPh>
    <rPh sb="35" eb="37">
      <t>ジョウタイ</t>
    </rPh>
    <rPh sb="39" eb="41">
      <t>スウシキ</t>
    </rPh>
    <rPh sb="46" eb="48">
      <t>スウシキ</t>
    </rPh>
    <rPh sb="49" eb="51">
      <t>シヨウ</t>
    </rPh>
    <rPh sb="53" eb="55">
      <t>センタク</t>
    </rPh>
    <phoneticPr fontId="3"/>
  </si>
  <si>
    <t>②-2　活動計画書４（２）の加算措置の適用条件の確認ができるようにする</t>
    <rPh sb="4" eb="6">
      <t>カツドウ</t>
    </rPh>
    <rPh sb="6" eb="9">
      <t>ケイカクショ</t>
    </rPh>
    <rPh sb="14" eb="16">
      <t>カサン</t>
    </rPh>
    <rPh sb="16" eb="18">
      <t>ソチ</t>
    </rPh>
    <rPh sb="19" eb="21">
      <t>テキヨウ</t>
    </rPh>
    <rPh sb="21" eb="23">
      <t>ジョウケン</t>
    </rPh>
    <rPh sb="24" eb="26">
      <t>カクニン</t>
    </rPh>
    <phoneticPr fontId="3"/>
  </si>
  <si>
    <t>●農村環境保全活動、多面的機能の増進を図る活動、長寿命化のための活動を追加する場合は以下の設定を行う</t>
    <rPh sb="1" eb="3">
      <t>ノウソン</t>
    </rPh>
    <rPh sb="3" eb="5">
      <t>カンキョウ</t>
    </rPh>
    <rPh sb="5" eb="7">
      <t>ホゼン</t>
    </rPh>
    <rPh sb="7" eb="9">
      <t>カツドウ</t>
    </rPh>
    <rPh sb="10" eb="13">
      <t>タメンテキ</t>
    </rPh>
    <rPh sb="13" eb="15">
      <t>キノウ</t>
    </rPh>
    <rPh sb="16" eb="18">
      <t>ゾウシン</t>
    </rPh>
    <rPh sb="19" eb="20">
      <t>ハカ</t>
    </rPh>
    <rPh sb="21" eb="23">
      <t>カツドウ</t>
    </rPh>
    <rPh sb="24" eb="25">
      <t>チョウ</t>
    </rPh>
    <rPh sb="25" eb="28">
      <t>ジュミョウカ</t>
    </rPh>
    <rPh sb="32" eb="34">
      <t>カツドウ</t>
    </rPh>
    <rPh sb="35" eb="37">
      <t>ツイカ</t>
    </rPh>
    <rPh sb="39" eb="41">
      <t>バアイ</t>
    </rPh>
    <rPh sb="42" eb="44">
      <t>イカ</t>
    </rPh>
    <rPh sb="45" eb="47">
      <t>セッテイ</t>
    </rPh>
    <rPh sb="48" eb="49">
      <t>オコナ</t>
    </rPh>
    <phoneticPr fontId="3"/>
  </si>
  <si>
    <t>●共通：活動記録で、追加した取組番号を入力できるようにする</t>
    <rPh sb="1" eb="3">
      <t>キョウツウ</t>
    </rPh>
    <rPh sb="4" eb="6">
      <t>カツドウ</t>
    </rPh>
    <rPh sb="6" eb="8">
      <t>キロク</t>
    </rPh>
    <rPh sb="10" eb="12">
      <t>ツイカ</t>
    </rPh>
    <rPh sb="14" eb="15">
      <t>ト</t>
    </rPh>
    <rPh sb="15" eb="16">
      <t>ク</t>
    </rPh>
    <rPh sb="16" eb="18">
      <t>バンゴウ</t>
    </rPh>
    <rPh sb="19" eb="21">
      <t>ニュウリョク</t>
    </rPh>
    <phoneticPr fontId="3"/>
  </si>
  <si>
    <t>活動計画書３（２）１）で実践活動を選択する際に、追加した項目を選択できるようにする</t>
    <rPh sb="0" eb="2">
      <t>カツドウ</t>
    </rPh>
    <rPh sb="2" eb="5">
      <t>ケイカクショ</t>
    </rPh>
    <rPh sb="12" eb="14">
      <t>ジッセン</t>
    </rPh>
    <rPh sb="14" eb="16">
      <t>カツドウ</t>
    </rPh>
    <rPh sb="17" eb="19">
      <t>センタク</t>
    </rPh>
    <rPh sb="21" eb="22">
      <t>サイ</t>
    </rPh>
    <rPh sb="24" eb="26">
      <t>ツイカ</t>
    </rPh>
    <rPh sb="28" eb="30">
      <t>コウモク</t>
    </rPh>
    <rPh sb="31" eb="33">
      <t>センタク</t>
    </rPh>
    <phoneticPr fontId="3"/>
  </si>
  <si>
    <t>②-1　活動計画書３（２）２）で都道府県、市町村が認める具体的な活動の内容を選択できるようにする</t>
    <rPh sb="4" eb="6">
      <t>カツドウ</t>
    </rPh>
    <rPh sb="6" eb="9">
      <t>ケイカクショ</t>
    </rPh>
    <rPh sb="16" eb="20">
      <t>トドウフケン</t>
    </rPh>
    <rPh sb="21" eb="24">
      <t>シチョウソン</t>
    </rPh>
    <rPh sb="25" eb="26">
      <t>ミト</t>
    </rPh>
    <rPh sb="28" eb="31">
      <t>グタイテキ</t>
    </rPh>
    <rPh sb="32" eb="34">
      <t>カツドウ</t>
    </rPh>
    <rPh sb="35" eb="37">
      <t>ナイヨウ</t>
    </rPh>
    <rPh sb="38" eb="40">
      <t>センタク</t>
    </rPh>
    <phoneticPr fontId="3"/>
  </si>
  <si>
    <t>活動計画書３（３）で実践活動を選択する際に、追加した項目を選択できるようにする</t>
    <rPh sb="0" eb="2">
      <t>カツドウ</t>
    </rPh>
    <rPh sb="2" eb="5">
      <t>ケイカクショ</t>
    </rPh>
    <rPh sb="10" eb="12">
      <t>ジッセン</t>
    </rPh>
    <rPh sb="12" eb="14">
      <t>カツドウ</t>
    </rPh>
    <rPh sb="15" eb="17">
      <t>センタク</t>
    </rPh>
    <rPh sb="19" eb="20">
      <t>サイ</t>
    </rPh>
    <rPh sb="22" eb="24">
      <t>ツイカ</t>
    </rPh>
    <rPh sb="26" eb="28">
      <t>コウモク</t>
    </rPh>
    <rPh sb="29" eb="31">
      <t>センタク</t>
    </rPh>
    <phoneticPr fontId="3"/>
  </si>
  <si>
    <t>　５）リストの中から２）で設定したリスト名を選択し確定する。</t>
    <rPh sb="7" eb="8">
      <t>ナカ</t>
    </rPh>
    <rPh sb="13" eb="15">
      <t>セッテイ</t>
    </rPh>
    <rPh sb="20" eb="21">
      <t>メイ</t>
    </rPh>
    <rPh sb="22" eb="24">
      <t>センタク</t>
    </rPh>
    <rPh sb="25" eb="27">
      <t>カクテイ</t>
    </rPh>
    <phoneticPr fontId="3"/>
  </si>
  <si>
    <r>
      <t>都道府県の要綱基本方針において取組を追加した場合の設定方法</t>
    </r>
    <r>
      <rPr>
        <b/>
        <sz val="12"/>
        <rFont val="Meiryo UI"/>
        <family val="3"/>
        <charset val="128"/>
      </rPr>
      <t>（県の担当者が作業してください）</t>
    </r>
    <rPh sb="0" eb="4">
      <t>トドウフケン</t>
    </rPh>
    <rPh sb="5" eb="7">
      <t>ヨウコウ</t>
    </rPh>
    <rPh sb="7" eb="9">
      <t>キホン</t>
    </rPh>
    <rPh sb="9" eb="11">
      <t>ホウシン</t>
    </rPh>
    <rPh sb="15" eb="17">
      <t>トリク</t>
    </rPh>
    <rPh sb="18" eb="20">
      <t>ツイカ</t>
    </rPh>
    <rPh sb="22" eb="24">
      <t>バアイ</t>
    </rPh>
    <rPh sb="25" eb="27">
      <t>セッテイ</t>
    </rPh>
    <rPh sb="27" eb="29">
      <t>ホウホウ</t>
    </rPh>
    <rPh sb="30" eb="31">
      <t>ケン</t>
    </rPh>
    <rPh sb="32" eb="35">
      <t>タントウシャ</t>
    </rPh>
    <rPh sb="36" eb="38">
      <t>サギョウ</t>
    </rPh>
    <phoneticPr fontId="3"/>
  </si>
  <si>
    <t>※１　 多面支払の認定農用地面積は、集落が管理する農用地面積を記載する。
※２ 　環境直払に取り組む場合は、Ⅳの４の交付金額の取組面積の合計及び年当たり交付金額上限の合計を
　　　記載するものとする。</t>
    <rPh sb="4" eb="6">
      <t>タメン</t>
    </rPh>
    <rPh sb="6" eb="8">
      <t>シハライ</t>
    </rPh>
    <rPh sb="9" eb="11">
      <t>ニンテイ</t>
    </rPh>
    <rPh sb="11" eb="14">
      <t>ノウヨウチ</t>
    </rPh>
    <rPh sb="14" eb="16">
      <t>メンセキ</t>
    </rPh>
    <rPh sb="18" eb="20">
      <t>シュウラク</t>
    </rPh>
    <rPh sb="21" eb="23">
      <t>カンリ</t>
    </rPh>
    <rPh sb="25" eb="28">
      <t>ノウヨウチ</t>
    </rPh>
    <rPh sb="28" eb="30">
      <t>メンセキ</t>
    </rPh>
    <rPh sb="31" eb="33">
      <t>キサイ</t>
    </rPh>
    <rPh sb="41" eb="43">
      <t>カンキョウ</t>
    </rPh>
    <rPh sb="43" eb="44">
      <t>チョク</t>
    </rPh>
    <rPh sb="44" eb="45">
      <t>バライ</t>
    </rPh>
    <rPh sb="46" eb="47">
      <t>ト</t>
    </rPh>
    <rPh sb="48" eb="49">
      <t>ク</t>
    </rPh>
    <rPh sb="50" eb="52">
      <t>バアイ</t>
    </rPh>
    <rPh sb="58" eb="60">
      <t>コウフ</t>
    </rPh>
    <rPh sb="60" eb="62">
      <t>キンガク</t>
    </rPh>
    <rPh sb="63" eb="65">
      <t>トリクミ</t>
    </rPh>
    <rPh sb="65" eb="67">
      <t>メンセキ</t>
    </rPh>
    <rPh sb="68" eb="70">
      <t>ゴウケイ</t>
    </rPh>
    <rPh sb="70" eb="71">
      <t>オヨ</t>
    </rPh>
    <rPh sb="72" eb="73">
      <t>トシ</t>
    </rPh>
    <rPh sb="73" eb="74">
      <t>ア</t>
    </rPh>
    <rPh sb="76" eb="78">
      <t>コウフ</t>
    </rPh>
    <rPh sb="83" eb="85">
      <t>ゴウケイ</t>
    </rPh>
    <rPh sb="90" eb="92">
      <t>キサイ</t>
    </rPh>
    <phoneticPr fontId="4"/>
  </si>
  <si>
    <t xml:space="preserve"> １．活動期間</t>
    <rPh sb="3" eb="5">
      <t>カツドウ</t>
    </rPh>
    <rPh sb="5" eb="7">
      <t>キカン</t>
    </rPh>
    <phoneticPr fontId="4"/>
  </si>
  <si>
    <t xml:space="preserve"> ２．実施区域内の農用地、施設</t>
    <phoneticPr fontId="4"/>
  </si>
  <si>
    <t xml:space="preserve"> ３．実施区域位置図</t>
    <rPh sb="3" eb="5">
      <t>ジッシ</t>
    </rPh>
    <rPh sb="5" eb="7">
      <t>クイキ</t>
    </rPh>
    <rPh sb="7" eb="9">
      <t>イチ</t>
    </rPh>
    <rPh sb="9" eb="10">
      <t>ズ</t>
    </rPh>
    <phoneticPr fontId="4"/>
  </si>
  <si>
    <t xml:space="preserve"> ４．組織構成員一覧</t>
    <rPh sb="3" eb="5">
      <t>ソシキ</t>
    </rPh>
    <rPh sb="5" eb="8">
      <t>コウセイイン</t>
    </rPh>
    <rPh sb="8" eb="10">
      <t>イチラン</t>
    </rPh>
    <phoneticPr fontId="4"/>
  </si>
  <si>
    <t xml:space="preserve"> ５．全体面積及び多面的機能支払と中山間地域等直接支払との重複面積</t>
    <rPh sb="3" eb="5">
      <t>ゼンタイ</t>
    </rPh>
    <rPh sb="5" eb="7">
      <t>メンセキ</t>
    </rPh>
    <rPh sb="7" eb="8">
      <t>オヨ</t>
    </rPh>
    <rPh sb="9" eb="12">
      <t>タメンテキ</t>
    </rPh>
    <rPh sb="12" eb="14">
      <t>キノウ</t>
    </rPh>
    <rPh sb="14" eb="16">
      <t>シハライ</t>
    </rPh>
    <rPh sb="17" eb="18">
      <t>ナカ</t>
    </rPh>
    <rPh sb="18" eb="20">
      <t>サンカン</t>
    </rPh>
    <rPh sb="20" eb="22">
      <t>チイキ</t>
    </rPh>
    <rPh sb="22" eb="23">
      <t>トウ</t>
    </rPh>
    <rPh sb="23" eb="25">
      <t>チョクセツ</t>
    </rPh>
    <rPh sb="25" eb="27">
      <t>シハライ</t>
    </rPh>
    <rPh sb="29" eb="31">
      <t>チョウフク</t>
    </rPh>
    <rPh sb="31" eb="33">
      <t>メンセキ</t>
    </rPh>
    <phoneticPr fontId="4"/>
  </si>
  <si>
    <r>
      <rPr>
        <sz val="11"/>
        <rFont val="HG丸ｺﾞｼｯｸM-PRO"/>
        <family val="3"/>
        <charset val="128"/>
      </rPr>
      <t>別添２「構成員一覧」のとおり</t>
    </r>
    <r>
      <rPr>
        <sz val="9"/>
        <rFont val="HG丸ｺﾞｼｯｸM-PRO"/>
        <family val="3"/>
        <charset val="128"/>
      </rPr>
      <t xml:space="preserve">
</t>
    </r>
    <r>
      <rPr>
        <sz val="10"/>
        <rFont val="HG丸ｺﾞｼｯｸM-PRO"/>
        <family val="3"/>
        <charset val="128"/>
      </rPr>
      <t>※　多面支払のみに取り組む場合は、活動組織規約の別紙「構成員一覧」に代えることができる。</t>
    </r>
    <rPh sb="0" eb="2">
      <t>ベッテン</t>
    </rPh>
    <rPh sb="42" eb="45">
      <t>コウセイイン</t>
    </rPh>
    <rPh sb="45" eb="47">
      <t>イチラン</t>
    </rPh>
    <phoneticPr fontId="4"/>
  </si>
  <si>
    <t>①　多面的機能の更なる増進に向けた活動への支援を受ける</t>
    <rPh sb="8" eb="9">
      <t>サラ</t>
    </rPh>
    <rPh sb="17" eb="19">
      <t>カツドウ</t>
    </rPh>
    <phoneticPr fontId="4"/>
  </si>
  <si>
    <t>　　　「加算措置」シートの（２）資源向上支払（共同）の多面的機能の更なる増進に向けた活動への支援の適用条件の確認欄に</t>
    <rPh sb="4" eb="6">
      <t>カサン</t>
    </rPh>
    <rPh sb="6" eb="8">
      <t>ソチ</t>
    </rPh>
    <rPh sb="42" eb="44">
      <t>カツドウ</t>
    </rPh>
    <rPh sb="56" eb="57">
      <t>ラン</t>
    </rPh>
    <phoneticPr fontId="3"/>
  </si>
  <si>
    <t>★ 農村協働力の深化に向けた活動への支援の適用条件
○多面的機能の更なる増進に向けた活動への支援を受けること
○構成員の農業者以外の割合　４割以上
○共同活動に参加する構成員の総人数（※）の８割以上が参加する実践活動を行うこと
※構成員個人と、団体の構成員のうち共同活動に参加する人数の合計</t>
    <rPh sb="28" eb="31">
      <t>タメンテキ</t>
    </rPh>
    <rPh sb="31" eb="33">
      <t>キノウ</t>
    </rPh>
    <rPh sb="34" eb="35">
      <t>サラ</t>
    </rPh>
    <rPh sb="37" eb="39">
      <t>ゾウシン</t>
    </rPh>
    <rPh sb="40" eb="41">
      <t>ム</t>
    </rPh>
    <rPh sb="43" eb="45">
      <t>カツドウ</t>
    </rPh>
    <rPh sb="47" eb="49">
      <t>シエン</t>
    </rPh>
    <rPh sb="50" eb="51">
      <t>ウ</t>
    </rPh>
    <rPh sb="65" eb="67">
      <t>イガイ</t>
    </rPh>
    <rPh sb="100" eb="102">
      <t>イジョウ</t>
    </rPh>
    <rPh sb="107" eb="109">
      <t>ジッセン</t>
    </rPh>
    <rPh sb="118" eb="121">
      <t>コウセイイン</t>
    </rPh>
    <phoneticPr fontId="4"/>
  </si>
  <si>
    <t>　１）「取組番号早見表シート」及び「取組番号シート」に番号、支払区分、活動項目、取組を追加する。</t>
    <rPh sb="4" eb="6">
      <t>トリクミ</t>
    </rPh>
    <rPh sb="6" eb="8">
      <t>バンゴウ</t>
    </rPh>
    <rPh sb="8" eb="11">
      <t>ハヤミヒョウ</t>
    </rPh>
    <rPh sb="15" eb="16">
      <t>オヨ</t>
    </rPh>
    <rPh sb="18" eb="20">
      <t>トリクミ</t>
    </rPh>
    <rPh sb="20" eb="22">
      <t>バンゴウ</t>
    </rPh>
    <rPh sb="27" eb="29">
      <t>バンゴウ</t>
    </rPh>
    <rPh sb="30" eb="32">
      <t>シハライ</t>
    </rPh>
    <rPh sb="32" eb="34">
      <t>クブン</t>
    </rPh>
    <rPh sb="35" eb="37">
      <t>カツドウ</t>
    </rPh>
    <rPh sb="37" eb="39">
      <t>コウモク</t>
    </rPh>
    <rPh sb="40" eb="42">
      <t>トリクミ</t>
    </rPh>
    <rPh sb="43" eb="45">
      <t>ツイカ</t>
    </rPh>
    <phoneticPr fontId="3"/>
  </si>
  <si>
    <t>年当たり
交付金額
（維持、共同）</t>
    <rPh sb="0" eb="1">
      <t>ネン</t>
    </rPh>
    <rPh sb="1" eb="2">
      <t>ア</t>
    </rPh>
    <rPh sb="5" eb="8">
      <t>コウフキン</t>
    </rPh>
    <rPh sb="8" eb="9">
      <t>ガク</t>
    </rPh>
    <rPh sb="11" eb="13">
      <t>イジ</t>
    </rPh>
    <rPh sb="14" eb="16">
      <t>キョウドウ</t>
    </rPh>
    <phoneticPr fontId="4"/>
  </si>
  <si>
    <t>年当たり
交付上限額
（長寿命化）</t>
    <rPh sb="0" eb="1">
      <t>ネン</t>
    </rPh>
    <rPh sb="1" eb="2">
      <t>ア</t>
    </rPh>
    <rPh sb="5" eb="7">
      <t>コウフ</t>
    </rPh>
    <rPh sb="7" eb="10">
      <t>ジョウゲンガク</t>
    </rPh>
    <rPh sb="12" eb="16">
      <t>チョウジュミョウカ</t>
    </rPh>
    <phoneticPr fontId="4"/>
  </si>
  <si>
    <t>農用地</t>
    <rPh sb="0" eb="3">
      <t>ノウヨウチ</t>
    </rPh>
    <phoneticPr fontId="3"/>
  </si>
  <si>
    <t>100 融雪のための融雪剤散布</t>
    <rPh sb="4" eb="6">
      <t>ユウセツ</t>
    </rPh>
    <rPh sb="10" eb="15">
      <t>ユウセツザイサンプ</t>
    </rPh>
    <phoneticPr fontId="3"/>
  </si>
  <si>
    <t>101 融雪排水促進のための溝きり</t>
    <rPh sb="4" eb="6">
      <t>ユウセツ</t>
    </rPh>
    <rPh sb="6" eb="8">
      <t>ハイスイ</t>
    </rPh>
    <rPh sb="8" eb="10">
      <t>ソクシン</t>
    </rPh>
    <rPh sb="14" eb="15">
      <t>ミゾ</t>
    </rPh>
    <phoneticPr fontId="3"/>
  </si>
  <si>
    <t>100 融雪のための融雪剤散布</t>
    <rPh sb="4" eb="6">
      <t>ユウセツ</t>
    </rPh>
    <rPh sb="10" eb="12">
      <t>ユウセツ</t>
    </rPh>
    <rPh sb="12" eb="13">
      <t>ザイ</t>
    </rPh>
    <rPh sb="13" eb="15">
      <t>サンプ</t>
    </rPh>
    <phoneticPr fontId="4"/>
  </si>
  <si>
    <t>101 融雪排水促進のための溝きり</t>
    <rPh sb="4" eb="6">
      <t>ユウセツ</t>
    </rPh>
    <rPh sb="6" eb="8">
      <t>ハイスイ</t>
    </rPh>
    <rPh sb="8" eb="10">
      <t>ソクシン</t>
    </rPh>
    <rPh sb="14" eb="15">
      <t>ミゾ</t>
    </rPh>
    <phoneticPr fontId="4"/>
  </si>
  <si>
    <t>－</t>
  </si>
  <si>
    <t>※広域活動組織となるための規模要件を満たさない場合は、左記合計と集落数×200万円のいずれか小さい方が上限となります。</t>
    <rPh sb="1" eb="3">
      <t>コウイキ</t>
    </rPh>
    <rPh sb="3" eb="5">
      <t>カツドウ</t>
    </rPh>
    <rPh sb="5" eb="7">
      <t>ソシキ</t>
    </rPh>
    <rPh sb="13" eb="15">
      <t>キボ</t>
    </rPh>
    <rPh sb="15" eb="17">
      <t>ヨウケン</t>
    </rPh>
    <rPh sb="18" eb="19">
      <t>ミ</t>
    </rPh>
    <rPh sb="23" eb="25">
      <t>バアイ</t>
    </rPh>
    <rPh sb="27" eb="29">
      <t>サキ</t>
    </rPh>
    <rPh sb="29" eb="31">
      <t>ゴウケイ</t>
    </rPh>
    <rPh sb="32" eb="34">
      <t>シュウラク</t>
    </rPh>
    <rPh sb="34" eb="35">
      <t>スウ</t>
    </rPh>
    <rPh sb="39" eb="41">
      <t>マンエン</t>
    </rPh>
    <rPh sb="46" eb="47">
      <t>チイ</t>
    </rPh>
    <rPh sb="49" eb="50">
      <t>ホウ</t>
    </rPh>
    <rPh sb="51" eb="53">
      <t>ジョウゲン</t>
    </rPh>
    <phoneticPr fontId="4"/>
  </si>
  <si>
    <t>広域活動組織となるための規模要件を満たさない場合は○</t>
    <phoneticPr fontId="4"/>
  </si>
  <si>
    <t>⇒</t>
    <phoneticPr fontId="4"/>
  </si>
  <si>
    <t>集落数×200万円</t>
    <rPh sb="0" eb="2">
      <t>シュウラク</t>
    </rPh>
    <rPh sb="2" eb="3">
      <t>スウ</t>
    </rPh>
    <rPh sb="7" eb="9">
      <t>マンエン</t>
    </rPh>
    <phoneticPr fontId="4"/>
  </si>
  <si>
    <t>令和</t>
    <rPh sb="0" eb="2">
      <t>レイワ</t>
    </rPh>
    <phoneticPr fontId="4"/>
  </si>
  <si>
    <t>57 やすらぎ・福祉及び教育機能の活用</t>
    <phoneticPr fontId="3"/>
  </si>
  <si>
    <t>③－２　あるいは、役員に女性が</t>
    <rPh sb="9" eb="11">
      <t>ヤクイン</t>
    </rPh>
    <rPh sb="12" eb="14">
      <t>ジョセイ</t>
    </rPh>
    <phoneticPr fontId="4"/>
  </si>
  <si>
    <t>選任されていて、共同活動に参加する構成員の総人数の６割が</t>
    <rPh sb="0" eb="2">
      <t>センニン</t>
    </rPh>
    <rPh sb="8" eb="10">
      <t>キョウドウ</t>
    </rPh>
    <rPh sb="10" eb="12">
      <t>カツドウ</t>
    </rPh>
    <rPh sb="13" eb="15">
      <t>サンカ</t>
    </rPh>
    <rPh sb="17" eb="20">
      <t>コウセイイン</t>
    </rPh>
    <rPh sb="21" eb="24">
      <t>ソウニンズウ</t>
    </rPh>
    <rPh sb="26" eb="27">
      <t>ワリ</t>
    </rPh>
    <phoneticPr fontId="4"/>
  </si>
  <si>
    <t>　　　　参加する実践活動を、２種以上、それぞれ別の日に実施</t>
    <rPh sb="4" eb="6">
      <t>サンカ</t>
    </rPh>
    <rPh sb="8" eb="10">
      <t>ジッセン</t>
    </rPh>
    <rPh sb="10" eb="12">
      <t>カツドウ</t>
    </rPh>
    <rPh sb="15" eb="16">
      <t>シュ</t>
    </rPh>
    <rPh sb="16" eb="18">
      <t>イジョウ</t>
    </rPh>
    <rPh sb="23" eb="24">
      <t>ベツ</t>
    </rPh>
    <rPh sb="25" eb="26">
      <t>ヒ</t>
    </rPh>
    <rPh sb="27" eb="29">
      <t>ジッシ</t>
    </rPh>
    <phoneticPr fontId="4"/>
  </si>
  <si>
    <t>　個人</t>
    <phoneticPr fontId="4"/>
  </si>
  <si>
    <t>+ 団体の構成員のうち、共同活動に参加する人数</t>
    <phoneticPr fontId="4"/>
  </si>
  <si>
    <t>のうち、6割にあたる</t>
    <phoneticPr fontId="4"/>
  </si>
  <si>
    <t>以上が</t>
    <phoneticPr fontId="4"/>
  </si>
  <si>
    <t>参加する実践活動を、２種以上、それぞれ別の日に毎年度行う。</t>
    <rPh sb="0" eb="2">
      <t>サンカ</t>
    </rPh>
    <rPh sb="4" eb="6">
      <t>ジッセン</t>
    </rPh>
    <rPh sb="6" eb="8">
      <t>カツドウ</t>
    </rPh>
    <rPh sb="11" eb="12">
      <t>シュ</t>
    </rPh>
    <rPh sb="12" eb="14">
      <t>イジョウ</t>
    </rPh>
    <rPh sb="19" eb="20">
      <t>ベツ</t>
    </rPh>
    <rPh sb="21" eb="22">
      <t>ヒ</t>
    </rPh>
    <rPh sb="23" eb="26">
      <t>マイネンド</t>
    </rPh>
    <rPh sb="26" eb="27">
      <t>オコナ</t>
    </rPh>
    <phoneticPr fontId="4"/>
  </si>
  <si>
    <t>301 事務・組織運営等に関する研修</t>
    <phoneticPr fontId="3"/>
  </si>
  <si>
    <t>302 機械の安全使用に関する研修</t>
    <phoneticPr fontId="3"/>
  </si>
  <si>
    <t>302 機械の安全使用に関する研修</t>
    <phoneticPr fontId="4"/>
  </si>
  <si>
    <t>重複面積
（多面支払・中山間直払）</t>
    <phoneticPr fontId="4"/>
  </si>
  <si>
    <t>指定棚田地域の該当状況</t>
    <rPh sb="0" eb="2">
      <t>シテイ</t>
    </rPh>
    <rPh sb="2" eb="4">
      <t>タナダ</t>
    </rPh>
    <rPh sb="4" eb="6">
      <t>チイキ</t>
    </rPh>
    <rPh sb="7" eb="9">
      <t>ガイトウ</t>
    </rPh>
    <rPh sb="9" eb="11">
      <t>ジョウキョウ</t>
    </rPh>
    <phoneticPr fontId="4"/>
  </si>
  <si>
    <t>301 事務・組織運営等に関する研修</t>
    <rPh sb="13" eb="14">
      <t>カン</t>
    </rPh>
    <phoneticPr fontId="4"/>
  </si>
  <si>
    <t>活動区分</t>
    <rPh sb="0" eb="2">
      <t>カツドウ</t>
    </rPh>
    <rPh sb="2" eb="4">
      <t>クブン</t>
    </rPh>
    <phoneticPr fontId="4"/>
  </si>
  <si>
    <t xml:space="preserve">③－１　共同活動に参加する構成員の総人数の８割が参加する実践活動の実施 </t>
    <rPh sb="4" eb="6">
      <t>キョウドウ</t>
    </rPh>
    <rPh sb="6" eb="8">
      <t>カツドウ</t>
    </rPh>
    <rPh sb="9" eb="11">
      <t>サンカ</t>
    </rPh>
    <rPh sb="13" eb="16">
      <t>コウセイイン</t>
    </rPh>
    <rPh sb="17" eb="20">
      <t>ソウニンズウ</t>
    </rPh>
    <rPh sb="22" eb="23">
      <t>ワリ</t>
    </rPh>
    <rPh sb="24" eb="26">
      <t>サンカ</t>
    </rPh>
    <rPh sb="28" eb="30">
      <t>ジッセン</t>
    </rPh>
    <rPh sb="30" eb="32">
      <t>カツドウ</t>
    </rPh>
    <rPh sb="33" eb="35">
      <t>ジッシ</t>
    </rPh>
    <phoneticPr fontId="4"/>
  </si>
  <si>
    <t>③－１、２いずれの場合も、共同活動に参加する構成員の総人数の内訳がわかる名簿（様式自由）を添付してください。</t>
    <phoneticPr fontId="4"/>
  </si>
  <si>
    <t>（５）水田の雨水貯留機能の強化（田んぼダム）を推進する活動への支援</t>
    <rPh sb="3" eb="5">
      <t>スイデン</t>
    </rPh>
    <rPh sb="6" eb="8">
      <t>ウスイ</t>
    </rPh>
    <rPh sb="8" eb="10">
      <t>チョリュウ</t>
    </rPh>
    <rPh sb="10" eb="12">
      <t>キノウ</t>
    </rPh>
    <rPh sb="13" eb="15">
      <t>キョウカ</t>
    </rPh>
    <rPh sb="16" eb="17">
      <t>タ</t>
    </rPh>
    <rPh sb="23" eb="25">
      <t>スイシン</t>
    </rPh>
    <rPh sb="27" eb="29">
      <t>カツドウ</t>
    </rPh>
    <rPh sb="31" eb="33">
      <t>シエン</t>
    </rPh>
    <phoneticPr fontId="4"/>
  </si>
  <si>
    <t>①資源向上支払（共同）の交付を受ける田面積のうち５割以上において、雨水貯留機能の強化 （田んぼ
   ダム）を推進する活動を行っていること。</t>
    <rPh sb="1" eb="3">
      <t>シゲン</t>
    </rPh>
    <rPh sb="3" eb="5">
      <t>コウジョウ</t>
    </rPh>
    <rPh sb="5" eb="7">
      <t>シハラ</t>
    </rPh>
    <rPh sb="8" eb="10">
      <t>キョウドウ</t>
    </rPh>
    <rPh sb="12" eb="14">
      <t>コウフ</t>
    </rPh>
    <rPh sb="15" eb="16">
      <t>ウ</t>
    </rPh>
    <rPh sb="18" eb="19">
      <t>タ</t>
    </rPh>
    <rPh sb="19" eb="21">
      <t>メンセキ</t>
    </rPh>
    <rPh sb="25" eb="26">
      <t>ワリ</t>
    </rPh>
    <rPh sb="26" eb="28">
      <t>イジョウ</t>
    </rPh>
    <rPh sb="33" eb="35">
      <t>ウスイ</t>
    </rPh>
    <rPh sb="35" eb="37">
      <t>チョリュウ</t>
    </rPh>
    <rPh sb="37" eb="39">
      <t>キノウ</t>
    </rPh>
    <rPh sb="40" eb="42">
      <t>キョウカ</t>
    </rPh>
    <rPh sb="44" eb="45">
      <t>タ</t>
    </rPh>
    <rPh sb="55" eb="57">
      <t>スイシン</t>
    </rPh>
    <rPh sb="59" eb="61">
      <t>カツドウ</t>
    </rPh>
    <rPh sb="62" eb="63">
      <t>オコナ</t>
    </rPh>
    <phoneticPr fontId="4"/>
  </si>
  <si>
    <t>②広域活動組織にあっては、本活動を実施する集落ごとに、資源向上支払（共同）の交付を受ける水田面積の
　うち５割以上において、雨水貯留機能の強化 （田んぼダム）を推進する活動を行っていること。
　（実施しない集落の面積は対象農用地面積より除くこと。）</t>
    <rPh sb="1" eb="3">
      <t>コウイキ</t>
    </rPh>
    <rPh sb="3" eb="5">
      <t>カツドウ</t>
    </rPh>
    <rPh sb="5" eb="7">
      <t>ソシキ</t>
    </rPh>
    <rPh sb="13" eb="14">
      <t>ホン</t>
    </rPh>
    <rPh sb="14" eb="16">
      <t>カツドウ</t>
    </rPh>
    <rPh sb="17" eb="19">
      <t>ジッシ</t>
    </rPh>
    <rPh sb="21" eb="23">
      <t>シュウラク</t>
    </rPh>
    <rPh sb="27" eb="29">
      <t>シゲン</t>
    </rPh>
    <rPh sb="29" eb="31">
      <t>コウジョウ</t>
    </rPh>
    <rPh sb="31" eb="33">
      <t>シハラ</t>
    </rPh>
    <rPh sb="34" eb="36">
      <t>キョウドウ</t>
    </rPh>
    <rPh sb="38" eb="40">
      <t>コウフ</t>
    </rPh>
    <rPh sb="41" eb="42">
      <t>ウ</t>
    </rPh>
    <rPh sb="44" eb="46">
      <t>スイデン</t>
    </rPh>
    <rPh sb="46" eb="48">
      <t>メンセキ</t>
    </rPh>
    <rPh sb="54" eb="55">
      <t>ワリ</t>
    </rPh>
    <rPh sb="55" eb="57">
      <t>イジョウ</t>
    </rPh>
    <rPh sb="62" eb="64">
      <t>ウスイ</t>
    </rPh>
    <rPh sb="64" eb="66">
      <t>チョリュウ</t>
    </rPh>
    <rPh sb="66" eb="68">
      <t>キノウ</t>
    </rPh>
    <rPh sb="69" eb="71">
      <t>キョウカ</t>
    </rPh>
    <rPh sb="73" eb="74">
      <t>タ</t>
    </rPh>
    <rPh sb="80" eb="82">
      <t>スイシン</t>
    </rPh>
    <rPh sb="84" eb="86">
      <t>カツドウ</t>
    </rPh>
    <rPh sb="87" eb="88">
      <t>オコナ</t>
    </rPh>
    <rPh sb="98" eb="100">
      <t>ジッシ</t>
    </rPh>
    <rPh sb="103" eb="105">
      <t>シュウラク</t>
    </rPh>
    <rPh sb="106" eb="108">
      <t>メンセキ</t>
    </rPh>
    <rPh sb="109" eb="111">
      <t>タイショウ</t>
    </rPh>
    <rPh sb="111" eb="114">
      <t>ノウヨウチ</t>
    </rPh>
    <rPh sb="114" eb="116">
      <t>メンセキ</t>
    </rPh>
    <rPh sb="118" eb="119">
      <t>ノゾ</t>
    </rPh>
    <phoneticPr fontId="4"/>
  </si>
  <si>
    <t>a　実施期間</t>
    <rPh sb="2" eb="4">
      <t>ジッシ</t>
    </rPh>
    <rPh sb="4" eb="6">
      <t>キカン</t>
    </rPh>
    <phoneticPr fontId="4"/>
  </si>
  <si>
    <t>開始年度</t>
    <rPh sb="0" eb="2">
      <t>カイシ</t>
    </rPh>
    <rPh sb="2" eb="4">
      <t>ネンド</t>
    </rPh>
    <phoneticPr fontId="4"/>
  </si>
  <si>
    <t>最終年度</t>
    <rPh sb="0" eb="2">
      <t>サイシュウ</t>
    </rPh>
    <rPh sb="2" eb="4">
      <t>ネンド</t>
    </rPh>
    <phoneticPr fontId="4"/>
  </si>
  <si>
    <t>ｂ　実施計画</t>
    <rPh sb="2" eb="4">
      <t>ジッシ</t>
    </rPh>
    <rPh sb="4" eb="6">
      <t>ケイカク</t>
    </rPh>
    <phoneticPr fontId="4"/>
  </si>
  <si>
    <t>年次計画・実施体制等</t>
    <rPh sb="0" eb="2">
      <t>ネンジ</t>
    </rPh>
    <rPh sb="2" eb="4">
      <t>ケイカク</t>
    </rPh>
    <rPh sb="5" eb="7">
      <t>ジッシ</t>
    </rPh>
    <rPh sb="7" eb="9">
      <t>タイセイ</t>
    </rPh>
    <rPh sb="9" eb="10">
      <t>ナド</t>
    </rPh>
    <phoneticPr fontId="4"/>
  </si>
  <si>
    <t>c　最終年度における実施面積及び加算額</t>
    <rPh sb="2" eb="4">
      <t>サイシュウ</t>
    </rPh>
    <rPh sb="4" eb="6">
      <t>ネンド</t>
    </rPh>
    <rPh sb="10" eb="12">
      <t>ジッシ</t>
    </rPh>
    <rPh sb="12" eb="14">
      <t>メンセキ</t>
    </rPh>
    <rPh sb="14" eb="15">
      <t>オヨ</t>
    </rPh>
    <rPh sb="16" eb="18">
      <t>カサン</t>
    </rPh>
    <rPh sb="18" eb="19">
      <t>ガク</t>
    </rPh>
    <phoneticPr fontId="4"/>
  </si>
  <si>
    <t>全対象農用地面積</t>
    <rPh sb="0" eb="1">
      <t>ゼン</t>
    </rPh>
    <rPh sb="1" eb="3">
      <t>タイショウ</t>
    </rPh>
    <rPh sb="3" eb="6">
      <t>ノウヨウチ</t>
    </rPh>
    <rPh sb="6" eb="8">
      <t>メンセキ</t>
    </rPh>
    <phoneticPr fontId="4"/>
  </si>
  <si>
    <t>年当たりの
加算額</t>
    <rPh sb="0" eb="1">
      <t>ネン</t>
    </rPh>
    <rPh sb="1" eb="2">
      <t>ア</t>
    </rPh>
    <rPh sb="6" eb="8">
      <t>カサン</t>
    </rPh>
    <rPh sb="8" eb="9">
      <t>ガク</t>
    </rPh>
    <phoneticPr fontId="4"/>
  </si>
  <si>
    <t>実施面積の
割合</t>
    <phoneticPr fontId="4"/>
  </si>
  <si>
    <t>うち、実施面積</t>
    <rPh sb="3" eb="5">
      <t>ジッシ</t>
    </rPh>
    <rPh sb="5" eb="7">
      <t>メンセキ</t>
    </rPh>
    <phoneticPr fontId="4"/>
  </si>
  <si>
    <t>（参考）広域活動組織における集落ごとの実施面積と割合</t>
    <rPh sb="1" eb="3">
      <t>サンコウ</t>
    </rPh>
    <rPh sb="4" eb="6">
      <t>コウイキ</t>
    </rPh>
    <rPh sb="6" eb="8">
      <t>カツドウ</t>
    </rPh>
    <rPh sb="8" eb="10">
      <t>ソシキ</t>
    </rPh>
    <rPh sb="14" eb="16">
      <t>シュウラク</t>
    </rPh>
    <rPh sb="19" eb="21">
      <t>ジッシ</t>
    </rPh>
    <rPh sb="21" eb="23">
      <t>メンセキ</t>
    </rPh>
    <rPh sb="24" eb="26">
      <t>ワリアイ</t>
    </rPh>
    <phoneticPr fontId="4"/>
  </si>
  <si>
    <t>集落名</t>
    <rPh sb="0" eb="2">
      <t>シュウラク</t>
    </rPh>
    <rPh sb="2" eb="3">
      <t>メイ</t>
    </rPh>
    <phoneticPr fontId="4"/>
  </si>
  <si>
    <t>対象農用地面積</t>
    <phoneticPr fontId="4"/>
  </si>
  <si>
    <t>d　活動実施区域位置図</t>
    <rPh sb="2" eb="4">
      <t>カツドウ</t>
    </rPh>
    <rPh sb="4" eb="6">
      <t>ジッシ</t>
    </rPh>
    <rPh sb="6" eb="8">
      <t>クイキ</t>
    </rPh>
    <rPh sb="8" eb="10">
      <t>イチ</t>
    </rPh>
    <rPh sb="10" eb="11">
      <t>ズ</t>
    </rPh>
    <phoneticPr fontId="4"/>
  </si>
  <si>
    <t>別添３「田んぼダム実施区域位置図」のとおり</t>
    <rPh sb="0" eb="2">
      <t>ベッテン</t>
    </rPh>
    <rPh sb="4" eb="5">
      <t>タ</t>
    </rPh>
    <rPh sb="9" eb="11">
      <t>ジッシ</t>
    </rPh>
    <rPh sb="11" eb="13">
      <t>クイキ</t>
    </rPh>
    <rPh sb="13" eb="15">
      <t>イチ</t>
    </rPh>
    <rPh sb="15" eb="16">
      <t>ズ</t>
    </rPh>
    <phoneticPr fontId="4"/>
  </si>
  <si>
    <t>　※なお、別添１「実施区域位置図」に田んぼダム実施区域位置を記載している場合、別添３は省略できる。</t>
    <rPh sb="39" eb="41">
      <t>ベッテン</t>
    </rPh>
    <phoneticPr fontId="4"/>
  </si>
  <si>
    <t>53 鳥獣被害防止対策及び環境改善活動の強化</t>
    <rPh sb="3" eb="5">
      <t>チョウジュウ</t>
    </rPh>
    <rPh sb="5" eb="7">
      <t>ヒガイ</t>
    </rPh>
    <rPh sb="7" eb="9">
      <t>ボウシ</t>
    </rPh>
    <rPh sb="9" eb="11">
      <t>タイサク</t>
    </rPh>
    <rPh sb="11" eb="12">
      <t>オヨ</t>
    </rPh>
    <phoneticPr fontId="4"/>
  </si>
  <si>
    <t>水田の雨水貯留機能の強化（田んぼダム）を推進する活動への支援</t>
    <phoneticPr fontId="4"/>
  </si>
  <si>
    <t>農用地</t>
    <rPh sb="0" eb="3">
      <t>ノウヨウチ</t>
    </rPh>
    <phoneticPr fontId="3"/>
  </si>
  <si>
    <t>（別添３）</t>
    <rPh sb="1" eb="3">
      <t>ベッテン</t>
    </rPh>
    <phoneticPr fontId="4"/>
  </si>
  <si>
    <t>田んぼダム実施区域位置図</t>
    <rPh sb="0" eb="1">
      <t>タ</t>
    </rPh>
    <rPh sb="5" eb="7">
      <t>ジッシ</t>
    </rPh>
    <rPh sb="7" eb="9">
      <t>クイキ</t>
    </rPh>
    <rPh sb="9" eb="11">
      <t>イチ</t>
    </rPh>
    <rPh sb="11" eb="12">
      <t>ズ</t>
    </rPh>
    <phoneticPr fontId="4"/>
  </si>
  <si>
    <t>活動組織名称：</t>
    <rPh sb="0" eb="2">
      <t>カツドウ</t>
    </rPh>
    <rPh sb="2" eb="4">
      <t>ソシキ</t>
    </rPh>
    <rPh sb="4" eb="6">
      <t>メイショウ</t>
    </rPh>
    <phoneticPr fontId="4"/>
  </si>
  <si>
    <t>注１）　別添１「実施区域位置図」に田んぼダム実施区域位置を記載している場合、本様式は省略ができる。</t>
    <rPh sb="0" eb="1">
      <t>チュウ</t>
    </rPh>
    <rPh sb="4" eb="6">
      <t>ベッテン</t>
    </rPh>
    <rPh sb="8" eb="10">
      <t>ジッシ</t>
    </rPh>
    <rPh sb="10" eb="12">
      <t>クイキ</t>
    </rPh>
    <rPh sb="12" eb="14">
      <t>イチ</t>
    </rPh>
    <rPh sb="14" eb="15">
      <t>ズ</t>
    </rPh>
    <rPh sb="17" eb="18">
      <t>タ</t>
    </rPh>
    <rPh sb="22" eb="24">
      <t>ジッシ</t>
    </rPh>
    <rPh sb="24" eb="26">
      <t>クイキ</t>
    </rPh>
    <rPh sb="26" eb="28">
      <t>イチ</t>
    </rPh>
    <rPh sb="29" eb="31">
      <t>キサイ</t>
    </rPh>
    <rPh sb="35" eb="37">
      <t>バアイ</t>
    </rPh>
    <rPh sb="38" eb="39">
      <t>ホン</t>
    </rPh>
    <rPh sb="39" eb="41">
      <t>ヨウシキ</t>
    </rPh>
    <rPh sb="42" eb="44">
      <t>ショウリャク</t>
    </rPh>
    <phoneticPr fontId="4"/>
  </si>
  <si>
    <t>※増進を図る活動を実施する場合は、活動項目を選択した上で、毎年度実施するとともに、広報活動を毎年度実施してください。
　ただし、農業地域類型区分の「中間農業地域」または「山間農業地域」、地域振興立法８法地域においては毎年度必須ではありません。</t>
    <rPh sb="1" eb="3">
      <t>ゾウシン</t>
    </rPh>
    <rPh sb="4" eb="5">
      <t>ハカ</t>
    </rPh>
    <rPh sb="6" eb="8">
      <t>カツドウ</t>
    </rPh>
    <rPh sb="9" eb="11">
      <t>ジッシ</t>
    </rPh>
    <rPh sb="13" eb="15">
      <t>バアイ</t>
    </rPh>
    <rPh sb="17" eb="19">
      <t>カツドウ</t>
    </rPh>
    <rPh sb="19" eb="21">
      <t>コウモク</t>
    </rPh>
    <rPh sb="22" eb="24">
      <t>センタク</t>
    </rPh>
    <rPh sb="26" eb="27">
      <t>ウエ</t>
    </rPh>
    <rPh sb="29" eb="32">
      <t>マイネンド</t>
    </rPh>
    <rPh sb="32" eb="34">
      <t>ジッシ</t>
    </rPh>
    <rPh sb="41" eb="43">
      <t>コウホウ</t>
    </rPh>
    <rPh sb="43" eb="45">
      <t>カツドウ</t>
    </rPh>
    <rPh sb="46" eb="49">
      <t>マイネンド</t>
    </rPh>
    <rPh sb="49" eb="51">
      <t>ジッシ</t>
    </rPh>
    <rPh sb="108" eb="110">
      <t>マイトシ</t>
    </rPh>
    <rPh sb="111" eb="113">
      <t>ヒッス</t>
    </rPh>
    <phoneticPr fontId="4"/>
  </si>
  <si>
    <t>高度な保全活動の活動項目</t>
    <rPh sb="0" eb="2">
      <t>コウド</t>
    </rPh>
    <rPh sb="3" eb="5">
      <t>ホゼン</t>
    </rPh>
    <rPh sb="5" eb="7">
      <t>カツドウ</t>
    </rPh>
    <rPh sb="8" eb="10">
      <t>カツドウ</t>
    </rPh>
    <rPh sb="10" eb="12">
      <t>コウモク</t>
    </rPh>
    <phoneticPr fontId="4"/>
  </si>
  <si>
    <t>多面的機能の増進を図る活動の活動項目数</t>
    <rPh sb="14" eb="16">
      <t>カツドウ</t>
    </rPh>
    <phoneticPr fontId="4"/>
  </si>
  <si>
    <r>
      <t xml:space="preserve">↓ </t>
    </r>
    <r>
      <rPr>
        <sz val="9"/>
        <rFont val="メイリオ"/>
        <family val="3"/>
        <charset val="128"/>
      </rPr>
      <t>活動を継続中の組織のみ記入</t>
    </r>
    <rPh sb="2" eb="4">
      <t>カツドウ</t>
    </rPh>
    <rPh sb="5" eb="7">
      <t>ケイゾク</t>
    </rPh>
    <rPh sb="7" eb="8">
      <t>チュウ</t>
    </rPh>
    <rPh sb="9" eb="11">
      <t>ソシキ</t>
    </rPh>
    <rPh sb="13" eb="15">
      <t>キニュウ</t>
    </rPh>
    <phoneticPr fontId="4"/>
  </si>
  <si>
    <r>
      <rPr>
        <u/>
        <sz val="9"/>
        <rFont val="HG丸ｺﾞｼｯｸM-PRO"/>
        <family val="3"/>
        <charset val="128"/>
      </rPr>
      <t>★ 多面的機能の更なる増進に向けた活動への支援の適用条件</t>
    </r>
    <r>
      <rPr>
        <sz val="9"/>
        <rFont val="HG丸ｺﾞｼｯｸM-PRO"/>
        <family val="3"/>
        <charset val="128"/>
      </rPr>
      <t xml:space="preserve">
○活動を継続する活動組織又は広域活動組織
　本事業計画の活動項目数
　　　　　＞前年度又は変更前の活動項目数
○新規の活動組織又は広域活動組織
　本事業計画の活動項目数　２つ以上</t>
    </r>
    <rPh sb="8" eb="9">
      <t>サラ</t>
    </rPh>
    <rPh sb="17" eb="19">
      <t>カツドウ</t>
    </rPh>
    <rPh sb="24" eb="26">
      <t>テキヨウ</t>
    </rPh>
    <rPh sb="26" eb="28">
      <t>ジョウケン</t>
    </rPh>
    <rPh sb="31" eb="33">
      <t>カツドウ</t>
    </rPh>
    <rPh sb="34" eb="36">
      <t>ケイゾク</t>
    </rPh>
    <rPh sb="38" eb="40">
      <t>カツドウ</t>
    </rPh>
    <rPh sb="40" eb="42">
      <t>ソシキ</t>
    </rPh>
    <rPh sb="42" eb="43">
      <t>マタ</t>
    </rPh>
    <rPh sb="44" eb="46">
      <t>コウイキ</t>
    </rPh>
    <rPh sb="46" eb="48">
      <t>カツドウ</t>
    </rPh>
    <rPh sb="48" eb="50">
      <t>ソシキ</t>
    </rPh>
    <rPh sb="58" eb="60">
      <t>カツドウ</t>
    </rPh>
    <rPh sb="79" eb="81">
      <t>カツドウ</t>
    </rPh>
    <rPh sb="110" eb="112">
      <t>カツドウ</t>
    </rPh>
    <phoneticPr fontId="4"/>
  </si>
  <si>
    <t>【活動組織から市町村に提出するもの】</t>
    <phoneticPr fontId="4"/>
  </si>
  <si>
    <t>福島県版様式</t>
    <rPh sb="0" eb="3">
      <t>フクシマケン</t>
    </rPh>
    <rPh sb="3" eb="4">
      <t>バン</t>
    </rPh>
    <rPh sb="4" eb="6">
      <t>ヨウシキ</t>
    </rPh>
    <phoneticPr fontId="4"/>
  </si>
  <si>
    <t>うち解消する遊休
農地面積</t>
    <rPh sb="2" eb="4">
      <t>カイショウ</t>
    </rPh>
    <rPh sb="6" eb="8">
      <t>ユウキュウ</t>
    </rPh>
    <rPh sb="9" eb="11">
      <t>ノウチ</t>
    </rPh>
    <rPh sb="11" eb="13">
      <t>メンセキ</t>
    </rPh>
    <phoneticPr fontId="4"/>
  </si>
  <si>
    <t>年当たり
交付金額
（みどり加算）</t>
    <rPh sb="0" eb="1">
      <t>ネン</t>
    </rPh>
    <rPh sb="1" eb="2">
      <t>ア</t>
    </rPh>
    <rPh sb="5" eb="8">
      <t>コウフキン</t>
    </rPh>
    <rPh sb="8" eb="9">
      <t>ガク</t>
    </rPh>
    <rPh sb="14" eb="16">
      <t>カサン</t>
    </rPh>
    <phoneticPr fontId="4"/>
  </si>
  <si>
    <t>基本</t>
    <rPh sb="0" eb="2">
      <t>キホン</t>
    </rPh>
    <phoneticPr fontId="4"/>
  </si>
  <si>
    <t>５／６</t>
    <phoneticPr fontId="4"/>
  </si>
  <si>
    <t>0.75</t>
    <phoneticPr fontId="4"/>
  </si>
  <si>
    <t>0.75×5/6</t>
    <phoneticPr fontId="4"/>
  </si>
  <si>
    <t>102 配水操作</t>
    <rPh sb="4" eb="6">
      <t>ハイスイ</t>
    </rPh>
    <rPh sb="6" eb="8">
      <t>ソウサ</t>
    </rPh>
    <phoneticPr fontId="4"/>
  </si>
  <si>
    <t>103 配水操作</t>
    <rPh sb="4" eb="6">
      <t>ハイスイ</t>
    </rPh>
    <rPh sb="6" eb="8">
      <t>ソウサ</t>
    </rPh>
    <phoneticPr fontId="4"/>
  </si>
  <si>
    <t>※「特定事業実施者」（令和６年度に環境保全型農業直接支払交付金を受けていた農業者団体等）が加算措置「環境負荷低減の取組に係る支援」のみを実施する場合は、○を付けてください。</t>
    <rPh sb="2" eb="4">
      <t>トクテイ</t>
    </rPh>
    <rPh sb="4" eb="6">
      <t>ジギョウ</t>
    </rPh>
    <rPh sb="6" eb="9">
      <t>ジッシシャ</t>
    </rPh>
    <rPh sb="11" eb="13">
      <t>レイワ</t>
    </rPh>
    <rPh sb="14" eb="16">
      <t>ネンド</t>
    </rPh>
    <rPh sb="17" eb="19">
      <t>カンキョウ</t>
    </rPh>
    <rPh sb="19" eb="22">
      <t>ホゼンガタ</t>
    </rPh>
    <rPh sb="22" eb="24">
      <t>ノウギョウ</t>
    </rPh>
    <rPh sb="24" eb="26">
      <t>チョクセツ</t>
    </rPh>
    <rPh sb="26" eb="28">
      <t>シハライ</t>
    </rPh>
    <rPh sb="28" eb="31">
      <t>コウフキン</t>
    </rPh>
    <rPh sb="32" eb="33">
      <t>ウ</t>
    </rPh>
    <rPh sb="37" eb="40">
      <t>ノウギョウシャ</t>
    </rPh>
    <rPh sb="40" eb="42">
      <t>ダンタイ</t>
    </rPh>
    <rPh sb="42" eb="43">
      <t>トウ</t>
    </rPh>
    <rPh sb="45" eb="47">
      <t>カサン</t>
    </rPh>
    <rPh sb="47" eb="49">
      <t>ソチ</t>
    </rPh>
    <rPh sb="50" eb="52">
      <t>カンキョウ</t>
    </rPh>
    <rPh sb="52" eb="54">
      <t>フカ</t>
    </rPh>
    <rPh sb="54" eb="56">
      <t>テイゲン</t>
    </rPh>
    <rPh sb="57" eb="59">
      <t>トリクミ</t>
    </rPh>
    <rPh sb="60" eb="61">
      <t>カカ</t>
    </rPh>
    <rPh sb="62" eb="64">
      <t>シエン</t>
    </rPh>
    <rPh sb="68" eb="70">
      <t>ジッシ</t>
    </rPh>
    <rPh sb="72" eb="74">
      <t>バアイ</t>
    </rPh>
    <rPh sb="78" eb="79">
      <t>ツ</t>
    </rPh>
    <phoneticPr fontId="4"/>
  </si>
  <si>
    <t>加算措置「環境負荷低減の取組に係る支援」のみ実施する場合は○</t>
    <rPh sb="0" eb="2">
      <t>カサン</t>
    </rPh>
    <rPh sb="2" eb="4">
      <t>ソチ</t>
    </rPh>
    <rPh sb="5" eb="7">
      <t>カンキョウ</t>
    </rPh>
    <rPh sb="7" eb="9">
      <t>フカ</t>
    </rPh>
    <rPh sb="9" eb="11">
      <t>テイゲン</t>
    </rPh>
    <rPh sb="12" eb="14">
      <t>トリクミ</t>
    </rPh>
    <rPh sb="15" eb="16">
      <t>カカ</t>
    </rPh>
    <rPh sb="17" eb="19">
      <t>シエン</t>
    </rPh>
    <rPh sb="22" eb="24">
      <t>ジッシ</t>
    </rPh>
    <rPh sb="26" eb="28">
      <t>バアイ</t>
    </rPh>
    <phoneticPr fontId="4"/>
  </si>
  <si>
    <t>※直営施工を実施しない場合は、単価に5/6を乗じた額を記入してください。</t>
    <rPh sb="1" eb="3">
      <t>チョクエイ</t>
    </rPh>
    <rPh sb="3" eb="5">
      <t>セコウ</t>
    </rPh>
    <rPh sb="6" eb="8">
      <t>ジッシ</t>
    </rPh>
    <rPh sb="11" eb="13">
      <t>バアイ</t>
    </rPh>
    <rPh sb="15" eb="17">
      <t>タンカ</t>
    </rPh>
    <rPh sb="22" eb="23">
      <t>ジョウ</t>
    </rPh>
    <rPh sb="25" eb="26">
      <t>ガク</t>
    </rPh>
    <rPh sb="27" eb="29">
      <t>キニュウ</t>
    </rPh>
    <phoneticPr fontId="4"/>
  </si>
  <si>
    <t>毎年度必須</t>
    <rPh sb="0" eb="3">
      <t>マイネンド</t>
    </rPh>
    <rPh sb="3" eb="5">
      <t>ヒッス</t>
    </rPh>
    <phoneticPr fontId="4"/>
  </si>
  <si>
    <t>５年間に1回以上実施</t>
    <rPh sb="1" eb="3">
      <t>ネンカン</t>
    </rPh>
    <rPh sb="5" eb="6">
      <t>カイ</t>
    </rPh>
    <rPh sb="6" eb="8">
      <t>イジョウ</t>
    </rPh>
    <rPh sb="8" eb="10">
      <t>ジッシ</t>
    </rPh>
    <phoneticPr fontId="4"/>
  </si>
  <si>
    <t>点検結果に応じて実施</t>
    <rPh sb="8" eb="10">
      <t>ジッシ</t>
    </rPh>
    <phoneticPr fontId="4"/>
  </si>
  <si>
    <t>毎年必須</t>
    <rPh sb="0" eb="2">
      <t>マイトシ</t>
    </rPh>
    <rPh sb="2" eb="4">
      <t>ヒッス</t>
    </rPh>
    <phoneticPr fontId="4"/>
  </si>
  <si>
    <t>点検結果に応じて実施</t>
  </si>
  <si>
    <t>洪水、台風、地震等の発生後に実施</t>
    <rPh sb="14" eb="16">
      <t>ジッシ</t>
    </rPh>
    <phoneticPr fontId="4"/>
  </si>
  <si>
    <t>追加項目</t>
    <rPh sb="0" eb="2">
      <t>ツイカ</t>
    </rPh>
    <rPh sb="2" eb="4">
      <t>コウモク</t>
    </rPh>
    <phoneticPr fontId="4"/>
  </si>
  <si>
    <t>必要に応じて実施</t>
    <rPh sb="0" eb="2">
      <t>ヒツヨウ</t>
    </rPh>
    <rPh sb="3" eb="4">
      <t>オウ</t>
    </rPh>
    <rPh sb="6" eb="8">
      <t>ジッシ</t>
    </rPh>
    <phoneticPr fontId="4"/>
  </si>
  <si>
    <t>機能診断結果に応じて実施</t>
    <phoneticPr fontId="4"/>
  </si>
  <si>
    <t>58-2　広域活動組織における活動支援班による活動の実施</t>
    <phoneticPr fontId="4"/>
  </si>
  <si>
    <t>58-3 水管理を通じた環境負荷低減活動の強化</t>
    <phoneticPr fontId="4"/>
  </si>
  <si>
    <t>「56 農村環境保全活動の幅広い展開」を選択した場合</t>
    <phoneticPr fontId="4"/>
  </si>
  <si>
    <t>「①農村環境保全活動を１テーマ追加」又は「②高度な保全活動の実施」のいずれかを選択し、実施する活動を選択してください。</t>
    <rPh sb="2" eb="4">
      <t>ノウソン</t>
    </rPh>
    <rPh sb="4" eb="6">
      <t>カンキョウ</t>
    </rPh>
    <rPh sb="6" eb="8">
      <t>ホゼン</t>
    </rPh>
    <rPh sb="8" eb="10">
      <t>カツドウ</t>
    </rPh>
    <rPh sb="15" eb="17">
      <t>ツイカ</t>
    </rPh>
    <rPh sb="18" eb="19">
      <t>マタ</t>
    </rPh>
    <rPh sb="22" eb="24">
      <t>コウド</t>
    </rPh>
    <rPh sb="25" eb="27">
      <t>ホゼン</t>
    </rPh>
    <rPh sb="27" eb="29">
      <t>カツドウ</t>
    </rPh>
    <rPh sb="30" eb="32">
      <t>ジッシ</t>
    </rPh>
    <rPh sb="39" eb="41">
      <t>センタク</t>
    </rPh>
    <rPh sb="43" eb="45">
      <t>ジッシ</t>
    </rPh>
    <rPh sb="47" eb="49">
      <t>カツドウ</t>
    </rPh>
    <rPh sb="50" eb="52">
      <t>センタク</t>
    </rPh>
    <phoneticPr fontId="4"/>
  </si>
  <si>
    <t>①農村環境保全活動を１テーマ追加</t>
    <rPh sb="14" eb="16">
      <t>ツイカ</t>
    </rPh>
    <phoneticPr fontId="4"/>
  </si>
  <si>
    <t>・・</t>
    <phoneticPr fontId="4"/>
  </si>
  <si>
    <t>追加する農村環境保全活動</t>
    <rPh sb="0" eb="2">
      <t>ツイカ</t>
    </rPh>
    <rPh sb="4" eb="6">
      <t>ノウソン</t>
    </rPh>
    <rPh sb="6" eb="8">
      <t>カンキョウ</t>
    </rPh>
    <rPh sb="8" eb="10">
      <t>ホゼン</t>
    </rPh>
    <rPh sb="10" eb="12">
      <t>カツドウ</t>
    </rPh>
    <phoneticPr fontId="4"/>
  </si>
  <si>
    <t>②「高度な保全活動の実施」</t>
    <rPh sb="2" eb="4">
      <t>コウド</t>
    </rPh>
    <rPh sb="5" eb="9">
      <t>ホゼンカツドウ</t>
    </rPh>
    <rPh sb="10" eb="12">
      <t>ジッシ</t>
    </rPh>
    <phoneticPr fontId="4"/>
  </si>
  <si>
    <t>「5８-３ 水管理を通じた環境負荷低減活動の強化」を選択した場合</t>
    <phoneticPr fontId="4"/>
  </si>
  <si>
    <t>実施する取組の実施予定面積を記入してください</t>
    <rPh sb="0" eb="2">
      <t>ジッシ</t>
    </rPh>
    <rPh sb="4" eb="6">
      <t>トリクミ</t>
    </rPh>
    <rPh sb="7" eb="9">
      <t>ジッシ</t>
    </rPh>
    <rPh sb="9" eb="11">
      <t>ヨテイ</t>
    </rPh>
    <rPh sb="11" eb="13">
      <t>メンセキ</t>
    </rPh>
    <rPh sb="14" eb="16">
      <t>キニュウ</t>
    </rPh>
    <phoneticPr fontId="4"/>
  </si>
  <si>
    <t>環境負荷低減活動</t>
    <rPh sb="0" eb="4">
      <t>カンキョウフカ</t>
    </rPh>
    <rPh sb="4" eb="6">
      <t>テイゲン</t>
    </rPh>
    <rPh sb="6" eb="8">
      <t>カツドウ</t>
    </rPh>
    <phoneticPr fontId="50"/>
  </si>
  <si>
    <t>取組面積</t>
    <rPh sb="0" eb="2">
      <t>トリク</t>
    </rPh>
    <rPh sb="2" eb="4">
      <t>メンセキ</t>
    </rPh>
    <phoneticPr fontId="50"/>
  </si>
  <si>
    <t>長期中干し</t>
    <rPh sb="0" eb="4">
      <t>チョウキナカボシ</t>
    </rPh>
    <phoneticPr fontId="50"/>
  </si>
  <si>
    <t>冬期湛水</t>
    <rPh sb="0" eb="4">
      <t>トウキタンスイ</t>
    </rPh>
    <phoneticPr fontId="50"/>
  </si>
  <si>
    <t>夏期湛水</t>
    <rPh sb="0" eb="4">
      <t>カキタンスイ</t>
    </rPh>
    <phoneticPr fontId="50"/>
  </si>
  <si>
    <t>中干し延期</t>
    <rPh sb="0" eb="2">
      <t>ナカボシ</t>
    </rPh>
    <rPh sb="3" eb="5">
      <t>エンキ</t>
    </rPh>
    <phoneticPr fontId="50"/>
  </si>
  <si>
    <t>江の設置（作溝実施）</t>
    <rPh sb="0" eb="1">
      <t>エ</t>
    </rPh>
    <rPh sb="2" eb="4">
      <t>セッチ</t>
    </rPh>
    <rPh sb="5" eb="6">
      <t>ツク</t>
    </rPh>
    <rPh sb="6" eb="7">
      <t>ミゾ</t>
    </rPh>
    <rPh sb="7" eb="9">
      <t>ジッシ</t>
    </rPh>
    <phoneticPr fontId="50"/>
  </si>
  <si>
    <t>江の設置（作溝未実施）</t>
    <rPh sb="0" eb="1">
      <t>エ</t>
    </rPh>
    <rPh sb="2" eb="4">
      <t>セッチ</t>
    </rPh>
    <rPh sb="5" eb="6">
      <t>ツク</t>
    </rPh>
    <rPh sb="6" eb="7">
      <t>ミゾ</t>
    </rPh>
    <rPh sb="7" eb="8">
      <t>ミ</t>
    </rPh>
    <rPh sb="8" eb="10">
      <t>ジッシ</t>
    </rPh>
    <phoneticPr fontId="50"/>
  </si>
  <si>
    <t>工事１件当たり200万円以上となることが明らかな場合は、様式第１－４号「長寿命化整備計画書」を作成し、添付してください。なお、１つの活動項目を分けて実施する場合は、それぞれを１件として考えます。
※延べ数量の延長は小数点以下第２位まで記入してください。
※施設単位について、「ため池」は「箇所」、「水路」及び「農道」は「km」とします。
　「水路」、「農道」でゲート等を施工するなど、「箇所」単位とすることが一般的なものであっても、「１箇所」＝「0.01km」として扱い、「km」単位で記入してください。</t>
    <rPh sb="171" eb="172">
      <t>ミズ</t>
    </rPh>
    <rPh sb="196" eb="198">
      <t>タンイ</t>
    </rPh>
    <rPh sb="204" eb="207">
      <t>イッパンテキ</t>
    </rPh>
    <phoneticPr fontId="4"/>
  </si>
  <si>
    <t>左記が水路の場合、うち排水路延長</t>
    <rPh sb="0" eb="2">
      <t>サキ</t>
    </rPh>
    <rPh sb="3" eb="5">
      <t>スイロ</t>
    </rPh>
    <rPh sb="6" eb="8">
      <t>バアイ</t>
    </rPh>
    <rPh sb="11" eb="14">
      <t>ハイスイロ</t>
    </rPh>
    <rPh sb="14" eb="16">
      <t>エンチョウ</t>
    </rPh>
    <phoneticPr fontId="4"/>
  </si>
  <si>
    <t>（各単位）</t>
    <rPh sb="1" eb="2">
      <t>カク</t>
    </rPh>
    <rPh sb="2" eb="4">
      <t>タンイ</t>
    </rPh>
    <phoneticPr fontId="4"/>
  </si>
  <si>
    <t>km</t>
    <phoneticPr fontId="4"/>
  </si>
  <si>
    <t>箇所</t>
    <rPh sb="0" eb="2">
      <t>カショ</t>
    </rPh>
    <phoneticPr fontId="4"/>
  </si>
  <si>
    <t>全部直営施工又は
一部直営施工を実施する</t>
    <rPh sb="0" eb="2">
      <t>ゼンブ</t>
    </rPh>
    <rPh sb="2" eb="4">
      <t>チョクエイ</t>
    </rPh>
    <rPh sb="4" eb="6">
      <t>セコウ</t>
    </rPh>
    <rPh sb="6" eb="7">
      <t>マタ</t>
    </rPh>
    <rPh sb="9" eb="11">
      <t>イチブ</t>
    </rPh>
    <rPh sb="11" eb="13">
      <t>チョクエイ</t>
    </rPh>
    <rPh sb="13" eb="15">
      <t>セコウ</t>
    </rPh>
    <rPh sb="16" eb="18">
      <t>ジッシ</t>
    </rPh>
    <phoneticPr fontId="4"/>
  </si>
  <si>
    <t>加算措置に取り組む場合は以下を記入してください。取り組まない場合、本項目に係るページは提出不要です。</t>
    <rPh sb="0" eb="2">
      <t>カサン</t>
    </rPh>
    <rPh sb="2" eb="4">
      <t>ソチ</t>
    </rPh>
    <rPh sb="5" eb="6">
      <t>ト</t>
    </rPh>
    <rPh sb="7" eb="8">
      <t>ク</t>
    </rPh>
    <rPh sb="9" eb="11">
      <t>バアイ</t>
    </rPh>
    <rPh sb="12" eb="14">
      <t>イカ</t>
    </rPh>
    <rPh sb="15" eb="17">
      <t>キニュウ</t>
    </rPh>
    <rPh sb="24" eb="25">
      <t>ト</t>
    </rPh>
    <rPh sb="26" eb="27">
      <t>ク</t>
    </rPh>
    <rPh sb="30" eb="32">
      <t>バアイ</t>
    </rPh>
    <rPh sb="33" eb="34">
      <t>ホン</t>
    </rPh>
    <rPh sb="34" eb="36">
      <t>コウモク</t>
    </rPh>
    <rPh sb="37" eb="38">
      <t>カカ</t>
    </rPh>
    <rPh sb="43" eb="45">
      <t>テイシュツ</t>
    </rPh>
    <rPh sb="45" eb="47">
      <t>フヨウ</t>
    </rPh>
    <phoneticPr fontId="4"/>
  </si>
  <si>
    <t>加算一覧</t>
    <rPh sb="0" eb="2">
      <t>カサン</t>
    </rPh>
    <rPh sb="2" eb="4">
      <t>イチラン</t>
    </rPh>
    <phoneticPr fontId="4"/>
  </si>
  <si>
    <t>多面的機能の更なる増進に向けた活動への支援</t>
    <rPh sb="0" eb="3">
      <t>タメンテキ</t>
    </rPh>
    <rPh sb="3" eb="5">
      <t>キノウ</t>
    </rPh>
    <rPh sb="6" eb="7">
      <t>サラ</t>
    </rPh>
    <rPh sb="9" eb="11">
      <t>ゾウシン</t>
    </rPh>
    <rPh sb="12" eb="13">
      <t>ム</t>
    </rPh>
    <rPh sb="15" eb="17">
      <t>カツドウ</t>
    </rPh>
    <rPh sb="19" eb="21">
      <t>シエン</t>
    </rPh>
    <phoneticPr fontId="4"/>
  </si>
  <si>
    <t>→</t>
    <phoneticPr fontId="4"/>
  </si>
  <si>
    <t>（１）へ</t>
    <phoneticPr fontId="4"/>
  </si>
  <si>
    <t>農村協働力の深化に向けた活動への支援</t>
    <rPh sb="0" eb="2">
      <t>ノウソン</t>
    </rPh>
    <rPh sb="2" eb="5">
      <t>キョウドウリョク</t>
    </rPh>
    <rPh sb="6" eb="8">
      <t>シンカ</t>
    </rPh>
    <rPh sb="9" eb="10">
      <t>ム</t>
    </rPh>
    <rPh sb="12" eb="14">
      <t>カツドウ</t>
    </rPh>
    <rPh sb="16" eb="18">
      <t>シエン</t>
    </rPh>
    <phoneticPr fontId="4"/>
  </si>
  <si>
    <t>（２）へ</t>
    <phoneticPr fontId="4"/>
  </si>
  <si>
    <t>（５）へ</t>
    <phoneticPr fontId="4"/>
  </si>
  <si>
    <t>環境負荷低減の取組への支援</t>
    <rPh sb="0" eb="2">
      <t>カンキョウ</t>
    </rPh>
    <rPh sb="2" eb="4">
      <t>フカ</t>
    </rPh>
    <rPh sb="4" eb="6">
      <t>テイゲン</t>
    </rPh>
    <rPh sb="7" eb="9">
      <t>トリクミ</t>
    </rPh>
    <rPh sb="11" eb="13">
      <t>シエン</t>
    </rPh>
    <phoneticPr fontId="4"/>
  </si>
  <si>
    <t>別葉（６）へ</t>
    <rPh sb="0" eb="1">
      <t>ベツ</t>
    </rPh>
    <rPh sb="1" eb="2">
      <t>ハ</t>
    </rPh>
    <phoneticPr fontId="4"/>
  </si>
  <si>
    <t>組織の体制強化に対する支援</t>
    <phoneticPr fontId="4"/>
  </si>
  <si>
    <t>（３）へ</t>
    <phoneticPr fontId="4"/>
  </si>
  <si>
    <t>組織の広域化・体制強化に対する支援</t>
    <phoneticPr fontId="4"/>
  </si>
  <si>
    <t>（４）へ</t>
    <phoneticPr fontId="4"/>
  </si>
  <si>
    <t>（１）資源向上支払（共同）の多面的機能の更なる増進に向けた活動への支援</t>
    <rPh sb="3" eb="5">
      <t>シゲン</t>
    </rPh>
    <rPh sb="5" eb="7">
      <t>コウジョウ</t>
    </rPh>
    <rPh sb="7" eb="9">
      <t>シハラ</t>
    </rPh>
    <rPh sb="10" eb="12">
      <t>キョウドウ</t>
    </rPh>
    <rPh sb="14" eb="17">
      <t>タメンテキ</t>
    </rPh>
    <rPh sb="17" eb="19">
      <t>キノウ</t>
    </rPh>
    <rPh sb="20" eb="21">
      <t>サラ</t>
    </rPh>
    <rPh sb="23" eb="25">
      <t>ゾウシン</t>
    </rPh>
    <rPh sb="26" eb="27">
      <t>ム</t>
    </rPh>
    <rPh sb="29" eb="31">
      <t>カツドウ</t>
    </rPh>
    <rPh sb="33" eb="35">
      <t>シエン</t>
    </rPh>
    <phoneticPr fontId="4"/>
  </si>
  <si>
    <r>
      <t>本事業計画の</t>
    </r>
    <r>
      <rPr>
        <sz val="9"/>
        <color theme="1"/>
        <rFont val="メイリオ"/>
        <family val="3"/>
        <charset val="128"/>
      </rPr>
      <t>活動</t>
    </r>
    <rPh sb="0" eb="1">
      <t>ホン</t>
    </rPh>
    <rPh sb="1" eb="3">
      <t>ジギョウ</t>
    </rPh>
    <rPh sb="3" eb="5">
      <t>ケイカク</t>
    </rPh>
    <phoneticPr fontId="4"/>
  </si>
  <si>
    <t>前年度又は変更前の活動</t>
    <rPh sb="0" eb="3">
      <t>ゼンネンド</t>
    </rPh>
    <rPh sb="3" eb="4">
      <t>マタ</t>
    </rPh>
    <rPh sb="5" eb="7">
      <t>ヘンコウ</t>
    </rPh>
    <rPh sb="7" eb="8">
      <t>マエ</t>
    </rPh>
    <phoneticPr fontId="4"/>
  </si>
  <si>
    <t>52 遊休農地の有効活用</t>
    <phoneticPr fontId="4"/>
  </si>
  <si>
    <t>53 鳥獣被害防止対策及び環境改善活動の強化</t>
    <rPh sb="3" eb="5">
      <t>チョウジュウ</t>
    </rPh>
    <rPh sb="5" eb="7">
      <t>ヒガイ</t>
    </rPh>
    <rPh sb="7" eb="9">
      <t>ボウシ</t>
    </rPh>
    <rPh sb="9" eb="11">
      <t>タイサク</t>
    </rPh>
    <rPh sb="11" eb="12">
      <t>オヨ</t>
    </rPh>
    <rPh sb="13" eb="15">
      <t>カンキョウ</t>
    </rPh>
    <rPh sb="15" eb="17">
      <t>カイゼン</t>
    </rPh>
    <rPh sb="17" eb="19">
      <t>カツドウ</t>
    </rPh>
    <rPh sb="20" eb="22">
      <t>キョウカ</t>
    </rPh>
    <phoneticPr fontId="4"/>
  </si>
  <si>
    <t>54 地域住民による直営施工</t>
    <phoneticPr fontId="4"/>
  </si>
  <si>
    <t>55 防災・減災力の強化</t>
    <phoneticPr fontId="4"/>
  </si>
  <si>
    <t>56 農村環境保全活動の幅広い展開</t>
    <phoneticPr fontId="4"/>
  </si>
  <si>
    <t>57 やすらぎ・福祉及び教育機能の活用</t>
    <rPh sb="8" eb="10">
      <t>フクシ</t>
    </rPh>
    <rPh sb="10" eb="11">
      <t>オヨ</t>
    </rPh>
    <rPh sb="12" eb="14">
      <t>キョウイク</t>
    </rPh>
    <rPh sb="14" eb="16">
      <t>キノウ</t>
    </rPh>
    <rPh sb="17" eb="19">
      <t>カツヨウ</t>
    </rPh>
    <phoneticPr fontId="4"/>
  </si>
  <si>
    <t>58 農村文化の伝承を通じた農村コミュニティの強化</t>
    <phoneticPr fontId="4"/>
  </si>
  <si>
    <t>58-2広域活動組織における活動支援班による活動の実施</t>
    <rPh sb="4" eb="10">
      <t>コウイキカツドウソシキ</t>
    </rPh>
    <rPh sb="14" eb="16">
      <t>カツドウ</t>
    </rPh>
    <rPh sb="16" eb="18">
      <t>シエン</t>
    </rPh>
    <rPh sb="18" eb="19">
      <t>ハン</t>
    </rPh>
    <rPh sb="22" eb="24">
      <t>カツドウ</t>
    </rPh>
    <rPh sb="25" eb="27">
      <t>ジッシ</t>
    </rPh>
    <phoneticPr fontId="4"/>
  </si>
  <si>
    <t>58-3水管理を通じた環境負荷低減活動の強化</t>
    <rPh sb="4" eb="7">
      <t>ミズカンリ</t>
    </rPh>
    <rPh sb="8" eb="9">
      <t>ツウ</t>
    </rPh>
    <rPh sb="11" eb="17">
      <t>カンキョウフカテイゲン</t>
    </rPh>
    <rPh sb="17" eb="19">
      <t>カツドウ</t>
    </rPh>
    <rPh sb="20" eb="22">
      <t>キョウカ</t>
    </rPh>
    <phoneticPr fontId="4"/>
  </si>
  <si>
    <t>円/10a</t>
    <phoneticPr fontId="4"/>
  </si>
  <si>
    <t>（２）資源向上支払（共同）の農村協働力の深化に向けた活動への支援</t>
    <rPh sb="3" eb="5">
      <t>シゲン</t>
    </rPh>
    <rPh sb="5" eb="7">
      <t>コウジョウ</t>
    </rPh>
    <rPh sb="7" eb="9">
      <t>シハラ</t>
    </rPh>
    <rPh sb="10" eb="12">
      <t>キョウドウ</t>
    </rPh>
    <rPh sb="14" eb="16">
      <t>ノウソン</t>
    </rPh>
    <rPh sb="16" eb="19">
      <t>キョウドウリョク</t>
    </rPh>
    <rPh sb="30" eb="32">
      <t>シエン</t>
    </rPh>
    <phoneticPr fontId="4"/>
  </si>
  <si>
    <t>（３）組織の体制強化に対する支援</t>
    <rPh sb="3" eb="5">
      <t>ソシキ</t>
    </rPh>
    <rPh sb="6" eb="8">
      <t>タイセイ</t>
    </rPh>
    <rPh sb="8" eb="10">
      <t>キョウカ</t>
    </rPh>
    <rPh sb="11" eb="12">
      <t>タイ</t>
    </rPh>
    <rPh sb="14" eb="16">
      <t>シエン</t>
    </rPh>
    <phoneticPr fontId="4"/>
  </si>
  <si>
    <t>交付年度</t>
    <rPh sb="0" eb="2">
      <t>コウフ</t>
    </rPh>
    <rPh sb="2" eb="4">
      <t>ネンド</t>
    </rPh>
    <phoneticPr fontId="4"/>
  </si>
  <si>
    <t>交付額</t>
    <rPh sb="0" eb="3">
      <t>コウフガク</t>
    </rPh>
    <phoneticPr fontId="4"/>
  </si>
  <si>
    <t>組織の広域化と併せて行う活動支援班の設置</t>
    <rPh sb="7" eb="8">
      <t>アワ</t>
    </rPh>
    <rPh sb="10" eb="11">
      <t>オコナ</t>
    </rPh>
    <phoneticPr fontId="4"/>
  </si>
  <si>
    <t>（別葉）</t>
    <rPh sb="1" eb="3">
      <t>ベツヨウ</t>
    </rPh>
    <phoneticPr fontId="4"/>
  </si>
  <si>
    <t>（６）環境負荷低減の取組への支援</t>
    <rPh sb="5" eb="7">
      <t>フカ</t>
    </rPh>
    <rPh sb="7" eb="9">
      <t>テイゲン</t>
    </rPh>
    <rPh sb="10" eb="12">
      <t>トリクミ</t>
    </rPh>
    <rPh sb="14" eb="16">
      <t>シエン</t>
    </rPh>
    <phoneticPr fontId="4"/>
  </si>
  <si>
    <t>a　 実施期間</t>
    <rPh sb="3" eb="5">
      <t>ジッシ</t>
    </rPh>
    <rPh sb="5" eb="7">
      <t>キカン</t>
    </rPh>
    <phoneticPr fontId="4"/>
  </si>
  <si>
    <t>※最終年度は、資源向上（共同）の活動終了年度と同じです。</t>
    <rPh sb="1" eb="3">
      <t>サイシュウ</t>
    </rPh>
    <rPh sb="3" eb="5">
      <t>ネンド</t>
    </rPh>
    <rPh sb="7" eb="9">
      <t>シゲン</t>
    </rPh>
    <rPh sb="9" eb="11">
      <t>コウジョウ</t>
    </rPh>
    <rPh sb="12" eb="14">
      <t>キョウドウ</t>
    </rPh>
    <rPh sb="16" eb="18">
      <t>カツドウ</t>
    </rPh>
    <rPh sb="18" eb="20">
      <t>シュウリョウ</t>
    </rPh>
    <rPh sb="20" eb="22">
      <t>ネンド</t>
    </rPh>
    <rPh sb="23" eb="24">
      <t>オナ</t>
    </rPh>
    <phoneticPr fontId="4"/>
  </si>
  <si>
    <t>ｂ　環境負荷低減の取組及び化学肥料及び化学合成農薬を5割以上低減する活動の実施時期</t>
    <rPh sb="2" eb="4">
      <t>カンキョウ</t>
    </rPh>
    <rPh sb="4" eb="6">
      <t>フカ</t>
    </rPh>
    <rPh sb="6" eb="8">
      <t>テイゲン</t>
    </rPh>
    <rPh sb="9" eb="11">
      <t>トリクミ</t>
    </rPh>
    <rPh sb="11" eb="12">
      <t>オヨ</t>
    </rPh>
    <rPh sb="37" eb="39">
      <t>ジッシ</t>
    </rPh>
    <rPh sb="39" eb="41">
      <t>ジキ</t>
    </rPh>
    <phoneticPr fontId="4"/>
  </si>
  <si>
    <t>対象取組</t>
    <phoneticPr fontId="4"/>
  </si>
  <si>
    <t>化学肥料及び化学合成農薬を
5割以上低減する活動</t>
    <phoneticPr fontId="4"/>
  </si>
  <si>
    <t>内容</t>
    <phoneticPr fontId="4"/>
  </si>
  <si>
    <t>実施時期</t>
    <phoneticPr fontId="4"/>
  </si>
  <si>
    <t>作物名</t>
    <phoneticPr fontId="4"/>
  </si>
  <si>
    <t>栽培時期</t>
    <phoneticPr fontId="4"/>
  </si>
  <si>
    <t>～</t>
    <phoneticPr fontId="4"/>
  </si>
  <si>
    <t>（注１）必要に応じて欄を追加すること。</t>
    <phoneticPr fontId="4"/>
  </si>
  <si>
    <t>c　実施計画</t>
    <rPh sb="2" eb="4">
      <t>ジッシ</t>
    </rPh>
    <rPh sb="4" eb="6">
      <t>ケイカク</t>
    </rPh>
    <phoneticPr fontId="4"/>
  </si>
  <si>
    <t>１年目
計画面積
（畦畔除く）</t>
    <rPh sb="1" eb="3">
      <t>ネンメ</t>
    </rPh>
    <rPh sb="4" eb="6">
      <t>ケイカク</t>
    </rPh>
    <rPh sb="6" eb="8">
      <t>メンセキ</t>
    </rPh>
    <phoneticPr fontId="4"/>
  </si>
  <si>
    <t>２年目
計画面積
（畦畔除く）</t>
    <rPh sb="1" eb="3">
      <t>ネンメ</t>
    </rPh>
    <rPh sb="4" eb="6">
      <t>ケイカク</t>
    </rPh>
    <rPh sb="6" eb="8">
      <t>メンセキ</t>
    </rPh>
    <phoneticPr fontId="4"/>
  </si>
  <si>
    <t>３年目
計画面積
（畦畔除く）</t>
    <rPh sb="1" eb="3">
      <t>ネンメ</t>
    </rPh>
    <rPh sb="4" eb="6">
      <t>ケイカク</t>
    </rPh>
    <rPh sb="6" eb="8">
      <t>メンセキ</t>
    </rPh>
    <phoneticPr fontId="4"/>
  </si>
  <si>
    <t>４年目
計画面積
（畦畔除く）</t>
    <rPh sb="1" eb="3">
      <t>ネンメ</t>
    </rPh>
    <rPh sb="4" eb="6">
      <t>ケイカク</t>
    </rPh>
    <rPh sb="6" eb="8">
      <t>メンセキ</t>
    </rPh>
    <phoneticPr fontId="4"/>
  </si>
  <si>
    <t>５年目
計画面積
（畦畔除く）</t>
    <rPh sb="1" eb="3">
      <t>ネンメ</t>
    </rPh>
    <rPh sb="4" eb="6">
      <t>ケイカク</t>
    </rPh>
    <rPh sb="6" eb="8">
      <t>メンセキ</t>
    </rPh>
    <phoneticPr fontId="4"/>
  </si>
  <si>
    <t>１年目
加算上限額</t>
    <rPh sb="1" eb="3">
      <t>ネンメ</t>
    </rPh>
    <rPh sb="4" eb="6">
      <t>カサン</t>
    </rPh>
    <rPh sb="6" eb="8">
      <t>ジョウゲン</t>
    </rPh>
    <rPh sb="8" eb="9">
      <t>ガク</t>
    </rPh>
    <phoneticPr fontId="4"/>
  </si>
  <si>
    <t>２年目
加算上限額</t>
    <rPh sb="1" eb="3">
      <t>ネンメ</t>
    </rPh>
    <rPh sb="4" eb="6">
      <t>カサン</t>
    </rPh>
    <rPh sb="6" eb="8">
      <t>ジョウゲン</t>
    </rPh>
    <rPh sb="8" eb="9">
      <t>ガク</t>
    </rPh>
    <phoneticPr fontId="4"/>
  </si>
  <si>
    <t>３年目
加算上限額</t>
    <rPh sb="1" eb="3">
      <t>ネンメ</t>
    </rPh>
    <rPh sb="4" eb="6">
      <t>カサン</t>
    </rPh>
    <rPh sb="6" eb="8">
      <t>ジョウゲン</t>
    </rPh>
    <rPh sb="8" eb="9">
      <t>ガク</t>
    </rPh>
    <phoneticPr fontId="4"/>
  </si>
  <si>
    <t>４年目
加算上限額</t>
    <rPh sb="1" eb="3">
      <t>ネンメ</t>
    </rPh>
    <rPh sb="4" eb="6">
      <t>カサン</t>
    </rPh>
    <rPh sb="6" eb="8">
      <t>ジョウゲン</t>
    </rPh>
    <rPh sb="8" eb="9">
      <t>ガク</t>
    </rPh>
    <phoneticPr fontId="4"/>
  </si>
  <si>
    <t>５年目
加算上限額</t>
    <rPh sb="1" eb="3">
      <t>ネンメ</t>
    </rPh>
    <rPh sb="4" eb="6">
      <t>カサン</t>
    </rPh>
    <rPh sb="6" eb="8">
      <t>ジョウゲン</t>
    </rPh>
    <rPh sb="8" eb="9">
      <t>ガク</t>
    </rPh>
    <phoneticPr fontId="4"/>
  </si>
  <si>
    <t>長期中干し</t>
    <rPh sb="0" eb="2">
      <t>チョウキ</t>
    </rPh>
    <rPh sb="2" eb="4">
      <t>ナカボシ</t>
    </rPh>
    <phoneticPr fontId="4"/>
  </si>
  <si>
    <t>冬期湛水</t>
    <rPh sb="0" eb="4">
      <t>トウキタンスイ</t>
    </rPh>
    <phoneticPr fontId="4"/>
  </si>
  <si>
    <t>夏期湛水</t>
    <rPh sb="0" eb="4">
      <t>カキタンスイ</t>
    </rPh>
    <phoneticPr fontId="4"/>
  </si>
  <si>
    <t>中干し延期</t>
    <rPh sb="0" eb="2">
      <t>ナカボシ</t>
    </rPh>
    <rPh sb="3" eb="5">
      <t>エンキ</t>
    </rPh>
    <phoneticPr fontId="4"/>
  </si>
  <si>
    <t>江の設置等
（作溝実施）</t>
    <rPh sb="0" eb="1">
      <t>エ</t>
    </rPh>
    <rPh sb="2" eb="4">
      <t>セッチ</t>
    </rPh>
    <rPh sb="4" eb="5">
      <t>トウ</t>
    </rPh>
    <rPh sb="7" eb="8">
      <t>ツク</t>
    </rPh>
    <rPh sb="8" eb="9">
      <t>ミゾ</t>
    </rPh>
    <rPh sb="9" eb="11">
      <t>ジッシ</t>
    </rPh>
    <phoneticPr fontId="4"/>
  </si>
  <si>
    <t>江の設置等
（作溝未実施）</t>
    <rPh sb="0" eb="1">
      <t>エ</t>
    </rPh>
    <rPh sb="2" eb="4">
      <t>セッチ</t>
    </rPh>
    <rPh sb="4" eb="5">
      <t>トウ</t>
    </rPh>
    <rPh sb="9" eb="10">
      <t>ミ</t>
    </rPh>
    <phoneticPr fontId="4"/>
  </si>
  <si>
    <t>※ 計画面積は、対象活動別（同一の対象活動であっても、単価毎）に、a未満を切り捨てた値を記載すること。</t>
    <rPh sb="2" eb="4">
      <t>ケイカク</t>
    </rPh>
    <rPh sb="4" eb="6">
      <t>メンセキ</t>
    </rPh>
    <rPh sb="8" eb="10">
      <t>タイショウ</t>
    </rPh>
    <rPh sb="10" eb="12">
      <t>カツドウ</t>
    </rPh>
    <rPh sb="12" eb="13">
      <t>ベツ</t>
    </rPh>
    <rPh sb="14" eb="16">
      <t>ドウイツ</t>
    </rPh>
    <rPh sb="17" eb="19">
      <t>タイショウ</t>
    </rPh>
    <rPh sb="19" eb="21">
      <t>カツドウ</t>
    </rPh>
    <rPh sb="27" eb="29">
      <t>タンカ</t>
    </rPh>
    <rPh sb="29" eb="30">
      <t>ゴト</t>
    </rPh>
    <rPh sb="34" eb="36">
      <t>ミマン</t>
    </rPh>
    <rPh sb="37" eb="38">
      <t>キ</t>
    </rPh>
    <rPh sb="39" eb="40">
      <t>ス</t>
    </rPh>
    <rPh sb="42" eb="43">
      <t>アタイ</t>
    </rPh>
    <rPh sb="44" eb="46">
      <t>キサイ</t>
    </rPh>
    <phoneticPr fontId="4"/>
  </si>
  <si>
    <t>※ 計画面積は、取組ごとに、２年目以降の取組面積が初年度の取組面積を下回らず、終了年度の取組面積が初年度の取組面積を上回る必要があります。</t>
    <rPh sb="2" eb="4">
      <t>ケイカク</t>
    </rPh>
    <rPh sb="4" eb="6">
      <t>メンセキ</t>
    </rPh>
    <rPh sb="8" eb="10">
      <t>トリクミ</t>
    </rPh>
    <rPh sb="15" eb="17">
      <t>ネンメ</t>
    </rPh>
    <rPh sb="17" eb="19">
      <t>イコウ</t>
    </rPh>
    <rPh sb="20" eb="22">
      <t>トリクミ</t>
    </rPh>
    <rPh sb="22" eb="24">
      <t>メンセキ</t>
    </rPh>
    <rPh sb="25" eb="28">
      <t>ショネンド</t>
    </rPh>
    <rPh sb="29" eb="31">
      <t>トリクミ</t>
    </rPh>
    <rPh sb="31" eb="33">
      <t>メンセキ</t>
    </rPh>
    <rPh sb="34" eb="36">
      <t>シタマワ</t>
    </rPh>
    <rPh sb="39" eb="41">
      <t>シュウリョウ</t>
    </rPh>
    <rPh sb="41" eb="43">
      <t>ネンド</t>
    </rPh>
    <rPh sb="44" eb="46">
      <t>トリクミ</t>
    </rPh>
    <rPh sb="46" eb="48">
      <t>メンセキ</t>
    </rPh>
    <rPh sb="49" eb="52">
      <t>ショネンド</t>
    </rPh>
    <rPh sb="53" eb="55">
      <t>トリクミ</t>
    </rPh>
    <rPh sb="55" eb="57">
      <t>メンセキ</t>
    </rPh>
    <rPh sb="58" eb="60">
      <t>ウワマワ</t>
    </rPh>
    <rPh sb="61" eb="63">
      <t>ヒツヨウ</t>
    </rPh>
    <phoneticPr fontId="4"/>
  </si>
  <si>
    <t>※ 資源向上支払（共同）の活動期間の途中からみどり加算に取り組む場合は、当該活動期間中の実施計画のみを記入します。</t>
    <rPh sb="2" eb="4">
      <t>シゲン</t>
    </rPh>
    <rPh sb="4" eb="6">
      <t>コウジョウ</t>
    </rPh>
    <rPh sb="6" eb="8">
      <t>シハライ</t>
    </rPh>
    <rPh sb="9" eb="11">
      <t>キョウドウ</t>
    </rPh>
    <rPh sb="13" eb="15">
      <t>カツドウ</t>
    </rPh>
    <rPh sb="15" eb="17">
      <t>キカン</t>
    </rPh>
    <rPh sb="18" eb="20">
      <t>トチュウ</t>
    </rPh>
    <rPh sb="25" eb="27">
      <t>カサン</t>
    </rPh>
    <rPh sb="28" eb="29">
      <t>ト</t>
    </rPh>
    <rPh sb="30" eb="31">
      <t>ク</t>
    </rPh>
    <rPh sb="32" eb="34">
      <t>バアイ</t>
    </rPh>
    <rPh sb="36" eb="38">
      <t>トウガイ</t>
    </rPh>
    <rPh sb="38" eb="40">
      <t>カツドウ</t>
    </rPh>
    <rPh sb="40" eb="43">
      <t>キカンチュウ</t>
    </rPh>
    <rPh sb="44" eb="46">
      <t>ジッシ</t>
    </rPh>
    <rPh sb="46" eb="48">
      <t>ケイカク</t>
    </rPh>
    <rPh sb="51" eb="53">
      <t>キニュウ</t>
    </rPh>
    <phoneticPr fontId="4"/>
  </si>
  <si>
    <t>ｄ　活動実施区域図</t>
    <rPh sb="2" eb="4">
      <t>カツドウ</t>
    </rPh>
    <rPh sb="4" eb="6">
      <t>ジッシ</t>
    </rPh>
    <rPh sb="6" eb="9">
      <t>クイキズ</t>
    </rPh>
    <phoneticPr fontId="4"/>
  </si>
  <si>
    <t>　　　</t>
    <phoneticPr fontId="4"/>
  </si>
  <si>
    <t>別添４「環境負荷低減の取組実施区域位置図」のとおり</t>
    <rPh sb="0" eb="2">
      <t>ベッテン</t>
    </rPh>
    <rPh sb="4" eb="6">
      <t>カンキョウ</t>
    </rPh>
    <rPh sb="6" eb="8">
      <t>フカ</t>
    </rPh>
    <rPh sb="8" eb="10">
      <t>テイゲン</t>
    </rPh>
    <rPh sb="11" eb="13">
      <t>トリクミ</t>
    </rPh>
    <rPh sb="13" eb="15">
      <t>ジッシ</t>
    </rPh>
    <rPh sb="15" eb="17">
      <t>クイキ</t>
    </rPh>
    <rPh sb="17" eb="19">
      <t>イチ</t>
    </rPh>
    <rPh sb="19" eb="20">
      <t>ズ</t>
    </rPh>
    <phoneticPr fontId="4"/>
  </si>
  <si>
    <t>　※なお、別添１「実施区域位置図」に環境負荷低減の取組実施区域を記載している場合、別添４は省略できます。</t>
    <rPh sb="5" eb="7">
      <t>ベッテン</t>
    </rPh>
    <rPh sb="9" eb="11">
      <t>ジッシ</t>
    </rPh>
    <rPh sb="11" eb="13">
      <t>クイキ</t>
    </rPh>
    <rPh sb="13" eb="16">
      <t>イチズ</t>
    </rPh>
    <rPh sb="18" eb="24">
      <t>カンキョウフカテイゲン</t>
    </rPh>
    <rPh sb="25" eb="27">
      <t>トリクミ</t>
    </rPh>
    <rPh sb="27" eb="29">
      <t>ジッシ</t>
    </rPh>
    <rPh sb="29" eb="31">
      <t>クイキ</t>
    </rPh>
    <rPh sb="32" eb="34">
      <t>キサイ</t>
    </rPh>
    <rPh sb="38" eb="40">
      <t>バアイ</t>
    </rPh>
    <rPh sb="41" eb="43">
      <t>ベッテン</t>
    </rPh>
    <rPh sb="45" eb="47">
      <t>ショウリャク</t>
    </rPh>
    <phoneticPr fontId="4"/>
  </si>
  <si>
    <t>ｅ　（特定事業実施者のみ）添付書類</t>
    <rPh sb="3" eb="10">
      <t>トクテイジギョウジッシシャ</t>
    </rPh>
    <rPh sb="13" eb="15">
      <t>テンプ</t>
    </rPh>
    <rPh sb="15" eb="17">
      <t>ショルイ</t>
    </rPh>
    <phoneticPr fontId="4"/>
  </si>
  <si>
    <t>特定事業実施者の場合であって、</t>
    <rPh sb="0" eb="7">
      <t>トクテイジギョウジッシシャ</t>
    </rPh>
    <rPh sb="8" eb="10">
      <t>バアイ</t>
    </rPh>
    <phoneticPr fontId="4"/>
  </si>
  <si>
    <t>　農業者の組織する団体の場合、規約など令和６年度に環境保全型農業直接支払交付金の交付を受けていたことが分かる書類</t>
    <rPh sb="1" eb="4">
      <t>ノウギョウシャ</t>
    </rPh>
    <rPh sb="5" eb="7">
      <t>ソシキ</t>
    </rPh>
    <rPh sb="9" eb="11">
      <t>ダンタイ</t>
    </rPh>
    <rPh sb="12" eb="14">
      <t>バアイ</t>
    </rPh>
    <rPh sb="15" eb="17">
      <t>キヤク</t>
    </rPh>
    <rPh sb="19" eb="21">
      <t>レイワ</t>
    </rPh>
    <rPh sb="22" eb="24">
      <t>ネンド</t>
    </rPh>
    <phoneticPr fontId="4"/>
  </si>
  <si>
    <t>　一定の要件を満たす農業者の場合、一定の要件を満たし令和６年度に環境保全型農業直接支払交付金の交付を受けていたことが分かる書類</t>
    <rPh sb="1" eb="3">
      <t>イッテイ</t>
    </rPh>
    <rPh sb="4" eb="6">
      <t>ヨウケン</t>
    </rPh>
    <rPh sb="7" eb="8">
      <t>ミ</t>
    </rPh>
    <rPh sb="10" eb="13">
      <t>ノウギョウシャ</t>
    </rPh>
    <rPh sb="14" eb="16">
      <t>バアイ</t>
    </rPh>
    <rPh sb="17" eb="19">
      <t>イッテイ</t>
    </rPh>
    <rPh sb="20" eb="22">
      <t>ヨウケン</t>
    </rPh>
    <rPh sb="23" eb="24">
      <t>ミ</t>
    </rPh>
    <rPh sb="26" eb="28">
      <t>レイワ</t>
    </rPh>
    <rPh sb="29" eb="31">
      <t>ネンド</t>
    </rPh>
    <rPh sb="32" eb="34">
      <t>カンキョウ</t>
    </rPh>
    <rPh sb="34" eb="37">
      <t>ホゼンガタ</t>
    </rPh>
    <rPh sb="37" eb="39">
      <t>ノウギョウ</t>
    </rPh>
    <rPh sb="39" eb="41">
      <t>チョクセツ</t>
    </rPh>
    <rPh sb="41" eb="43">
      <t>シハライ</t>
    </rPh>
    <rPh sb="43" eb="46">
      <t>コウフキン</t>
    </rPh>
    <rPh sb="47" eb="49">
      <t>コウフ</t>
    </rPh>
    <rPh sb="50" eb="51">
      <t>ウ</t>
    </rPh>
    <rPh sb="58" eb="59">
      <t>ワ</t>
    </rPh>
    <rPh sb="61" eb="63">
      <t>ショルイ</t>
    </rPh>
    <phoneticPr fontId="4"/>
  </si>
  <si>
    <t>（別添４）</t>
    <rPh sb="1" eb="3">
      <t>ベッテン</t>
    </rPh>
    <phoneticPr fontId="4"/>
  </si>
  <si>
    <t>環境負荷低減の取組実施区域位置図</t>
    <rPh sb="0" eb="2">
      <t>カンキョウ</t>
    </rPh>
    <rPh sb="2" eb="4">
      <t>フカ</t>
    </rPh>
    <rPh sb="4" eb="6">
      <t>テイゲン</t>
    </rPh>
    <rPh sb="7" eb="9">
      <t>トリクミ</t>
    </rPh>
    <rPh sb="9" eb="11">
      <t>ジッシ</t>
    </rPh>
    <rPh sb="11" eb="13">
      <t>クイキ</t>
    </rPh>
    <rPh sb="13" eb="15">
      <t>イチ</t>
    </rPh>
    <rPh sb="15" eb="16">
      <t>ズ</t>
    </rPh>
    <phoneticPr fontId="4"/>
  </si>
  <si>
    <t>注１）　別添１「実施区域位置図」に環境負荷低減の取組実施区域位置を記載している場合、本様式は省略ができる。</t>
    <rPh sb="0" eb="1">
      <t>チュウ</t>
    </rPh>
    <rPh sb="4" eb="6">
      <t>ベッテン</t>
    </rPh>
    <rPh sb="8" eb="10">
      <t>ジッシ</t>
    </rPh>
    <rPh sb="10" eb="12">
      <t>クイキ</t>
    </rPh>
    <rPh sb="12" eb="14">
      <t>イチ</t>
    </rPh>
    <rPh sb="14" eb="15">
      <t>ズ</t>
    </rPh>
    <rPh sb="17" eb="19">
      <t>カンキョウ</t>
    </rPh>
    <rPh sb="19" eb="21">
      <t>フカ</t>
    </rPh>
    <rPh sb="21" eb="23">
      <t>テイゲン</t>
    </rPh>
    <rPh sb="24" eb="26">
      <t>トリクミ</t>
    </rPh>
    <rPh sb="26" eb="28">
      <t>ジッシ</t>
    </rPh>
    <rPh sb="28" eb="30">
      <t>クイキ</t>
    </rPh>
    <rPh sb="30" eb="32">
      <t>イチ</t>
    </rPh>
    <rPh sb="33" eb="35">
      <t>キサイ</t>
    </rPh>
    <rPh sb="39" eb="41">
      <t>バアイ</t>
    </rPh>
    <rPh sb="42" eb="43">
      <t>ホン</t>
    </rPh>
    <rPh sb="43" eb="45">
      <t>ヨウシキ</t>
    </rPh>
    <rPh sb="46" eb="48">
      <t>ショウリャク</t>
    </rPh>
    <phoneticPr fontId="4"/>
  </si>
  <si>
    <t>58-2</t>
    <phoneticPr fontId="3"/>
  </si>
  <si>
    <t>58-3</t>
    <phoneticPr fontId="3"/>
  </si>
  <si>
    <t>５.外注費</t>
    <rPh sb="2" eb="5">
      <t>ガイチュウヒ</t>
    </rPh>
    <phoneticPr fontId="3"/>
  </si>
  <si>
    <t>６.その他支出</t>
    <rPh sb="4" eb="5">
      <t>タ</t>
    </rPh>
    <rPh sb="5" eb="7">
      <t>シシュツ</t>
    </rPh>
    <phoneticPr fontId="3"/>
  </si>
  <si>
    <t>７.返還</t>
    <rPh sb="2" eb="4">
      <t>ヘンカン</t>
    </rPh>
    <phoneticPr fontId="3"/>
  </si>
  <si>
    <t>55防災・減災力の強化</t>
    <rPh sb="2" eb="4">
      <t>ボウサイ</t>
    </rPh>
    <rPh sb="5" eb="6">
      <t>ゲン</t>
    </rPh>
    <rPh sb="6" eb="7">
      <t>サイ</t>
    </rPh>
    <rPh sb="7" eb="8">
      <t>リョク</t>
    </rPh>
    <rPh sb="9" eb="11">
      <t>キョウカ</t>
    </rPh>
    <phoneticPr fontId="3"/>
  </si>
  <si>
    <t>54地域住民による直営施工</t>
    <rPh sb="2" eb="4">
      <t>チイキ</t>
    </rPh>
    <rPh sb="4" eb="6">
      <t>ジュウミン</t>
    </rPh>
    <rPh sb="9" eb="11">
      <t>チョクエイ</t>
    </rPh>
    <rPh sb="11" eb="13">
      <t>セコウ</t>
    </rPh>
    <phoneticPr fontId="3"/>
  </si>
  <si>
    <t>52遊休農地の有効活用</t>
    <rPh sb="2" eb="4">
      <t>ユウキュウ</t>
    </rPh>
    <rPh sb="4" eb="6">
      <t>ノウチ</t>
    </rPh>
    <rPh sb="7" eb="9">
      <t>ユウコウ</t>
    </rPh>
    <rPh sb="9" eb="11">
      <t>カツヨウ</t>
    </rPh>
    <phoneticPr fontId="3"/>
  </si>
  <si>
    <t>102 配水操作</t>
    <rPh sb="4" eb="6">
      <t>ハイスイ</t>
    </rPh>
    <rPh sb="6" eb="8">
      <t>ソウサ</t>
    </rPh>
    <phoneticPr fontId="3"/>
  </si>
  <si>
    <t>103 配水操作</t>
    <rPh sb="4" eb="6">
      <t>ハイスイ</t>
    </rPh>
    <rPh sb="6" eb="8">
      <t>ソウサ</t>
    </rPh>
    <phoneticPr fontId="3"/>
  </si>
  <si>
    <r>
      <t>60　</t>
    </r>
    <r>
      <rPr>
        <sz val="10"/>
        <color theme="1"/>
        <rFont val="メイリオ"/>
        <family val="3"/>
        <charset val="128"/>
      </rPr>
      <t>広報活動・農村関係人口の拡大</t>
    </r>
    <rPh sb="3" eb="5">
      <t>コウホウ</t>
    </rPh>
    <rPh sb="5" eb="7">
      <t>カツドウ</t>
    </rPh>
    <rPh sb="8" eb="10">
      <t>ノウソン</t>
    </rPh>
    <rPh sb="10" eb="12">
      <t>カンケイ</t>
    </rPh>
    <rPh sb="12" eb="14">
      <t>ジンコウ</t>
    </rPh>
    <rPh sb="15" eb="17">
      <t>カクダイ</t>
    </rPh>
    <phoneticPr fontId="4"/>
  </si>
  <si>
    <t>60 広報活動・農村関係人口の拡大</t>
    <rPh sb="9" eb="10">
      <t>ムラ</t>
    </rPh>
    <phoneticPr fontId="3"/>
  </si>
  <si>
    <t>☑</t>
    <phoneticPr fontId="4"/>
  </si>
  <si>
    <t>活動支援班の設立</t>
    <rPh sb="0" eb="2">
      <t>カツドウ</t>
    </rPh>
    <rPh sb="2" eb="5">
      <t>シエンハン</t>
    </rPh>
    <rPh sb="6" eb="8">
      <t>セツリツ</t>
    </rPh>
    <phoneticPr fontId="4"/>
  </si>
  <si>
    <t>うち、排水路</t>
    <rPh sb="3" eb="6">
      <t>ハイスイロ</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</si>
</sst>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6">
    <numFmt numFmtId="176" formatCode="#,##0_);[Red]\(#,##0\)"/>
    <numFmt numFmtId="177" formatCode="&quot;平成&quot;0&quot;年度&quot;"/>
    <numFmt numFmtId="178" formatCode="#,###;\-#,###;&quot;&quot;;@"/>
    <numFmt numFmtId="179" formatCode="0.0"/>
    <numFmt numFmtId="180" formatCode="#,###&quot; a&quot;"/>
    <numFmt numFmtId="181" formatCode="#,###&quot;円&quot;"/>
    <numFmt numFmtId="182" formatCode="#,###&quot; 円/a&quot;"/>
    <numFmt numFmtId="183" formatCode="#&quot;集落&quot;"/>
    <numFmt numFmtId="184" formatCode="#"/>
    <numFmt numFmtId="185" formatCode="[$-411]ggge&quot;年&quot;m&quot;月&quot;d&quot;日&quot;;@"/>
    <numFmt numFmtId="186" formatCode="0_);[Red]\(0\)"/>
    <numFmt numFmtId="187" formatCode="#,##0_ "/>
    <numFmt numFmtId="188" formatCode="#&quot; 年&quot;"/>
    <numFmt numFmtId="189" formatCode="#&quot;　箇&quot;&quot;所&quot;"/>
    <numFmt numFmtId="190" formatCode="#,###,##0&quot;a&quot;"/>
    <numFmt numFmtId="191" formatCode="#,###&quot;a&quot;"/>
    <numFmt numFmtId="192" formatCode="#,###&quot; 円/10a&quot;"/>
    <numFmt numFmtId="193" formatCode="#&quot;人&quot;"/>
    <numFmt numFmtId="194" formatCode="#&quot;団体&quot;"/>
    <numFmt numFmtId="195" formatCode="#&quot;人・団体&quot;"/>
    <numFmt numFmtId="196" formatCode="&quot;平成 &quot;#&quot; 年度&quot;"/>
    <numFmt numFmtId="197" formatCode="#,###,###&quot;a&quot;"/>
    <numFmt numFmtId="198" formatCode="##,###,###&quot; a&quot;"/>
    <numFmt numFmtId="199" formatCode="&quot;(&quot;#,###&quot; a )&quot;;\-#,###;&quot;&quot;;@"/>
    <numFmt numFmtId="200" formatCode="&quot;(&quot;#,###&quot; 円 )&quot;;\-#,###;&quot;&quot;;@"/>
    <numFmt numFmtId="201" formatCode="&quot;(&quot;#,##0.0&quot; km)&quot;;\-#,##0.0;&quot;&quot;;@"/>
    <numFmt numFmtId="202" formatCode="0.00_);[Red]\(0.00\)"/>
    <numFmt numFmtId="203" formatCode="#,###&quot; 円/組織&quot;"/>
    <numFmt numFmtId="204" formatCode="0.000"/>
    <numFmt numFmtId="205" formatCode="&quot;(&quot;#,###&quot;)&quot;;\-#,###;&quot;&quot;;@"/>
    <numFmt numFmtId="206" formatCode="#&quot; 年度&quot;"/>
    <numFmt numFmtId="207" formatCode="###,###,###&quot;a&quot;"/>
    <numFmt numFmtId="208" formatCode="&quot;(&quot;#,##0.00&quot; a )&quot;;\-#,###;&quot;&quot;;@"/>
    <numFmt numFmtId="209" formatCode="#,###&quot; 円/年・組織&quot;"/>
    <numFmt numFmtId="210" formatCode="#&quot;月&quot;"/>
    <numFmt numFmtId="211" formatCode="###,##0.0&quot; km&quot;;\-###,##0.0&quot;km&quot;;&quot;km&quot;;&quot;km&quot;"/>
  </numFmts>
  <fonts count="60"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0"/>
      <name val="メイリオ"/>
      <family val="3"/>
      <charset val="128"/>
    </font>
    <font>
      <sz val="11"/>
      <name val="メイリオ"/>
      <family val="3"/>
      <charset val="128"/>
    </font>
    <font>
      <sz val="9"/>
      <name val="メイリオ"/>
      <family val="3"/>
      <charset val="128"/>
    </font>
    <font>
      <sz val="12"/>
      <name val="メイリオ"/>
      <family val="3"/>
      <charset val="128"/>
    </font>
    <font>
      <sz val="14"/>
      <name val="メイリオ"/>
      <family val="3"/>
      <charset val="128"/>
    </font>
    <font>
      <i/>
      <sz val="10"/>
      <name val="メイリオ"/>
      <family val="3"/>
      <charset val="128"/>
    </font>
    <font>
      <sz val="8"/>
      <name val="メイリオ"/>
      <family val="3"/>
      <charset val="128"/>
    </font>
    <font>
      <sz val="6"/>
      <name val="ＭＳ Ｐゴシック"/>
      <family val="3"/>
      <charset val="128"/>
    </font>
    <font>
      <sz val="10"/>
      <name val="Meiryo UI"/>
      <family val="3"/>
      <charset val="128"/>
    </font>
    <font>
      <sz val="13"/>
      <name val="メイリオ"/>
      <family val="3"/>
      <charset val="128"/>
    </font>
    <font>
      <sz val="11"/>
      <name val="HG丸ｺﾞｼｯｸM-PRO"/>
      <family val="3"/>
      <charset val="128"/>
    </font>
    <font>
      <i/>
      <sz val="8"/>
      <name val="メイリオ"/>
      <family val="3"/>
      <charset val="128"/>
    </font>
    <font>
      <b/>
      <sz val="14"/>
      <name val="メイリオ"/>
      <family val="3"/>
      <charset val="128"/>
    </font>
    <font>
      <sz val="10"/>
      <name val="HG丸ｺﾞｼｯｸM-PRO"/>
      <family val="3"/>
      <charset val="128"/>
    </font>
    <font>
      <sz val="9"/>
      <name val="HG丸ｺﾞｼｯｸM-PRO"/>
      <family val="3"/>
      <charset val="128"/>
    </font>
    <font>
      <u/>
      <sz val="10"/>
      <name val="HG丸ｺﾞｼｯｸM-PRO"/>
      <family val="3"/>
      <charset val="128"/>
    </font>
    <font>
      <sz val="11"/>
      <name val="Meiryo UI"/>
      <family val="3"/>
      <charset val="128"/>
    </font>
    <font>
      <sz val="16"/>
      <name val="ＭＳ 明朝"/>
      <family val="1"/>
      <charset val="128"/>
    </font>
    <font>
      <b/>
      <sz val="16"/>
      <name val="ＭＳ 明朝"/>
      <family val="1"/>
      <charset val="128"/>
    </font>
    <font>
      <sz val="11"/>
      <color indexed="8"/>
      <name val="ＭＳ Ｐゴシック"/>
      <family val="3"/>
      <charset val="128"/>
    </font>
    <font>
      <u/>
      <sz val="10"/>
      <name val="メイリオ"/>
      <family val="3"/>
      <charset val="128"/>
    </font>
    <font>
      <u/>
      <sz val="9"/>
      <name val="HG丸ｺﾞｼｯｸM-PRO"/>
      <family val="3"/>
      <charset val="128"/>
    </font>
    <font>
      <sz val="11"/>
      <color theme="1"/>
      <name val="ＭＳ Ｐゴシック"/>
      <family val="3"/>
      <charset val="128"/>
      <scheme val="minor"/>
    </font>
    <font>
      <sz val="10"/>
      <color theme="1"/>
      <name val="ＭＳ 明朝"/>
      <family val="1"/>
      <charset val="128"/>
    </font>
    <font>
      <sz val="10"/>
      <color theme="1"/>
      <name val="ＭＳ Ｐゴシック"/>
      <family val="3"/>
      <charset val="128"/>
    </font>
    <font>
      <sz val="14"/>
      <color theme="1"/>
      <name val="ＭＳ Ｐゴシック"/>
      <family val="3"/>
      <charset val="128"/>
    </font>
    <font>
      <sz val="11"/>
      <color theme="1"/>
      <name val="ＭＳ Ｐゴシック"/>
      <family val="3"/>
      <charset val="128"/>
    </font>
    <font>
      <sz val="10"/>
      <color theme="1"/>
      <name val="Meiryo UI"/>
      <family val="3"/>
      <charset val="128"/>
    </font>
    <font>
      <sz val="10"/>
      <color rgb="FFFF0000"/>
      <name val="メイリオ"/>
      <family val="3"/>
      <charset val="128"/>
    </font>
    <font>
      <sz val="10"/>
      <color theme="1"/>
      <name val="メイリオ"/>
      <family val="3"/>
      <charset val="128"/>
    </font>
    <font>
      <sz val="14"/>
      <color rgb="FF000000"/>
      <name val="メイリオ"/>
      <family val="3"/>
      <charset val="128"/>
    </font>
    <font>
      <b/>
      <sz val="10"/>
      <color theme="0"/>
      <name val="メイリオ"/>
      <family val="3"/>
      <charset val="128"/>
    </font>
    <font>
      <b/>
      <i/>
      <sz val="10"/>
      <color theme="0"/>
      <name val="メイリオ"/>
      <family val="3"/>
      <charset val="128"/>
    </font>
    <font>
      <sz val="9"/>
      <name val="Meiryo UI"/>
      <family val="3"/>
      <charset val="128"/>
    </font>
    <font>
      <i/>
      <sz val="11"/>
      <name val="メイリオ"/>
      <family val="3"/>
      <charset val="128"/>
    </font>
    <font>
      <sz val="12"/>
      <name val="HG丸ｺﾞｼｯｸM-PRO"/>
      <family val="3"/>
      <charset val="128"/>
    </font>
    <font>
      <b/>
      <i/>
      <sz val="11"/>
      <color theme="0"/>
      <name val="メイリオ"/>
      <family val="3"/>
      <charset val="128"/>
    </font>
    <font>
      <sz val="14"/>
      <name val="ＭＳ 明朝"/>
      <family val="1"/>
      <charset val="128"/>
    </font>
    <font>
      <sz val="12"/>
      <name val="Meiryo UI"/>
      <family val="3"/>
      <charset val="128"/>
    </font>
    <font>
      <sz val="12"/>
      <color theme="1"/>
      <name val="Meiryo UI"/>
      <family val="3"/>
      <charset val="128"/>
    </font>
    <font>
      <b/>
      <sz val="12"/>
      <color theme="0"/>
      <name val="Meiryo UI"/>
      <family val="3"/>
      <charset val="128"/>
    </font>
    <font>
      <b/>
      <sz val="12"/>
      <name val="Meiryo UI"/>
      <family val="3"/>
      <charset val="128"/>
    </font>
    <font>
      <b/>
      <sz val="14"/>
      <name val="Meiryo UI"/>
      <family val="3"/>
      <charset val="128"/>
    </font>
    <font>
      <sz val="12"/>
      <color rgb="FF0070C0"/>
      <name val="Meiryo UI"/>
      <family val="3"/>
      <charset val="128"/>
    </font>
    <font>
      <sz val="11"/>
      <color theme="1"/>
      <name val="ＭＳ Ｐゴシック"/>
      <family val="2"/>
      <scheme val="minor"/>
    </font>
    <font>
      <sz val="6"/>
      <name val="ＭＳ Ｐゴシック"/>
      <family val="3"/>
      <charset val="128"/>
      <scheme val="minor"/>
    </font>
    <font>
      <sz val="9"/>
      <color theme="1"/>
      <name val="メイリオ"/>
      <family val="3"/>
      <charset val="128"/>
    </font>
    <font>
      <sz val="12"/>
      <color theme="1"/>
      <name val="ＭＳ Ｐゴシック"/>
      <family val="3"/>
      <charset val="128"/>
    </font>
    <font>
      <sz val="12"/>
      <color theme="1"/>
      <name val="BIZ UDゴシック"/>
      <family val="3"/>
      <charset val="128"/>
    </font>
    <font>
      <sz val="14"/>
      <name val="BIZ UDゴシック"/>
      <family val="3"/>
      <charset val="128"/>
    </font>
    <font>
      <sz val="11"/>
      <name val="BIZ UDゴシック"/>
      <family val="3"/>
      <charset val="128"/>
    </font>
    <font>
      <i/>
      <sz val="11"/>
      <color theme="1"/>
      <name val="メイリオ"/>
      <family val="3"/>
      <charset val="128"/>
    </font>
    <font>
      <i/>
      <strike/>
      <sz val="11"/>
      <color rgb="FFFF0000"/>
      <name val="メイリオ"/>
      <family val="3"/>
      <charset val="128"/>
    </font>
    <font>
      <sz val="6"/>
      <name val="HG丸ｺﾞｼｯｸM-PRO"/>
      <family val="3"/>
      <charset val="128"/>
    </font>
    <font>
      <i/>
      <sz val="10"/>
      <color theme="1"/>
      <name val="メイリオ"/>
      <family val="3"/>
      <charset val="128"/>
    </font>
  </fonts>
  <fills count="16">
    <fill>
      <patternFill patternType="none"/>
    </fill>
    <fill>
      <patternFill patternType="gray125"/>
    </fill>
    <fill>
      <patternFill patternType="solid">
        <fgColor theme="0" tint="-0.14999847407452621"/>
        <bgColor indexed="64"/>
      </patternFill>
    </fill>
    <fill>
      <patternFill patternType="solid">
        <fgColor theme="7" tint="0.39997558519241921"/>
        <bgColor indexed="64"/>
      </patternFill>
    </fill>
    <fill>
      <patternFill patternType="solid">
        <fgColor theme="0"/>
        <bgColor indexed="64"/>
      </patternFill>
    </fill>
    <fill>
      <patternFill patternType="solid">
        <fgColor rgb="FFFFFF00"/>
        <bgColor indexed="64"/>
      </patternFill>
    </fill>
    <fill>
      <patternFill patternType="solid">
        <fgColor theme="0" tint="-4.9989318521683403E-2"/>
        <bgColor indexed="64"/>
      </patternFill>
    </fill>
    <fill>
      <patternFill patternType="solid">
        <fgColor theme="2" tint="-0.749992370372631"/>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1"/>
        <bgColor indexed="64"/>
      </patternFill>
    </fill>
    <fill>
      <patternFill patternType="solid">
        <fgColor theme="7" tint="0.59999389629810485"/>
        <bgColor indexed="64"/>
      </patternFill>
    </fill>
    <fill>
      <patternFill patternType="solid">
        <fgColor rgb="FFFFD966"/>
        <bgColor indexed="64"/>
      </patternFill>
    </fill>
    <fill>
      <patternFill patternType="solid">
        <fgColor rgb="FFFFE699"/>
        <bgColor indexed="64"/>
      </patternFill>
    </fill>
    <fill>
      <patternFill patternType="solid">
        <fgColor rgb="FFF2F2F2"/>
        <bgColor indexed="64"/>
      </patternFill>
    </fill>
    <fill>
      <patternFill patternType="solid">
        <fgColor rgb="FFD9D9D9"/>
        <bgColor indexed="64"/>
      </patternFill>
    </fill>
  </fills>
  <borders count="10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right/>
      <top/>
      <bottom style="dotted">
        <color indexed="64"/>
      </bottom>
      <diagonal/>
    </border>
    <border>
      <left style="dotted">
        <color indexed="64"/>
      </left>
      <right/>
      <top/>
      <bottom style="dotted">
        <color indexed="64"/>
      </bottom>
      <diagonal/>
    </border>
    <border>
      <left/>
      <right style="dotted">
        <color indexed="64"/>
      </right>
      <top/>
      <bottom style="dotted">
        <color indexed="64"/>
      </bottom>
      <diagonal/>
    </border>
    <border>
      <left style="thin">
        <color indexed="64"/>
      </left>
      <right/>
      <top style="double">
        <color indexed="64"/>
      </top>
      <bottom style="thin">
        <color indexed="64"/>
      </bottom>
      <diagonal/>
    </border>
    <border>
      <left style="thin">
        <color indexed="64"/>
      </left>
      <right style="double">
        <color indexed="64"/>
      </right>
      <top/>
      <bottom style="thin">
        <color indexed="64"/>
      </bottom>
      <diagonal/>
    </border>
    <border>
      <left/>
      <right style="medium">
        <color indexed="64"/>
      </right>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style="double">
        <color indexed="64"/>
      </left>
      <right style="thin">
        <color indexed="64"/>
      </right>
      <top/>
      <bottom style="thin">
        <color indexed="64"/>
      </bottom>
      <diagonal/>
    </border>
    <border>
      <left style="double">
        <color indexed="64"/>
      </left>
      <right style="thin">
        <color indexed="64"/>
      </right>
      <top/>
      <bottom/>
      <diagonal/>
    </border>
    <border>
      <left style="thin">
        <color indexed="64"/>
      </left>
      <right style="double">
        <color indexed="64"/>
      </right>
      <top style="thin">
        <color indexed="64"/>
      </top>
      <bottom/>
      <diagonal/>
    </border>
    <border>
      <left style="double">
        <color indexed="64"/>
      </left>
      <right style="thin">
        <color indexed="64"/>
      </right>
      <top style="thin">
        <color indexed="64"/>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style="double">
        <color indexed="64"/>
      </right>
      <top/>
      <bottom/>
      <diagonal/>
    </border>
    <border>
      <left/>
      <right style="double">
        <color indexed="64"/>
      </right>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style="double">
        <color indexed="64"/>
      </right>
      <top style="thin">
        <color indexed="64"/>
      </top>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diagonalUp="1">
      <left/>
      <right/>
      <top/>
      <bottom style="thin">
        <color indexed="64"/>
      </bottom>
      <diagonal style="thin">
        <color indexed="64"/>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bottom style="thin">
        <color theme="2" tint="-0.499984740745262"/>
      </bottom>
      <diagonal/>
    </border>
    <border>
      <left/>
      <right/>
      <top style="thin">
        <color theme="2" tint="-0.499984740745262"/>
      </top>
      <bottom style="thin">
        <color theme="2" tint="-0.499984740745262"/>
      </bottom>
      <diagonal/>
    </border>
    <border>
      <left style="thin">
        <color theme="2" tint="-0.499984740745262"/>
      </left>
      <right/>
      <top/>
      <bottom/>
      <diagonal/>
    </border>
    <border>
      <left/>
      <right style="thin">
        <color theme="2" tint="-0.499984740745262"/>
      </right>
      <top/>
      <bottom style="thin">
        <color indexed="64"/>
      </bottom>
      <diagonal/>
    </border>
    <border>
      <left/>
      <right style="thin">
        <color theme="2" tint="-0.499984740745262"/>
      </right>
      <top style="thin">
        <color theme="2" tint="-0.499984740745262"/>
      </top>
      <bottom style="thin">
        <color theme="2" tint="-0.499984740745262"/>
      </bottom>
      <diagonal/>
    </border>
    <border>
      <left style="thin">
        <color theme="2" tint="-0.499984740745262"/>
      </left>
      <right/>
      <top style="thin">
        <color theme="2" tint="-0.499984740745262"/>
      </top>
      <bottom style="thin">
        <color theme="2" tint="-0.499984740745262"/>
      </bottom>
      <diagonal/>
    </border>
    <border>
      <left style="thin">
        <color indexed="64"/>
      </left>
      <right style="thin">
        <color theme="2" tint="-0.499984740745262"/>
      </right>
      <top style="thin">
        <color indexed="64"/>
      </top>
      <bottom style="thin">
        <color indexed="64"/>
      </bottom>
      <diagonal/>
    </border>
    <border>
      <left style="thin">
        <color theme="1"/>
      </left>
      <right/>
      <top style="thin">
        <color theme="1"/>
      </top>
      <bottom style="thin">
        <color indexed="64"/>
      </bottom>
      <diagonal/>
    </border>
    <border>
      <left/>
      <right/>
      <top style="thin">
        <color theme="1"/>
      </top>
      <bottom style="thin">
        <color indexed="64"/>
      </bottom>
      <diagonal/>
    </border>
    <border>
      <left/>
      <right style="thin">
        <color indexed="64"/>
      </right>
      <top style="thin">
        <color theme="1"/>
      </top>
      <bottom style="thin">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hair">
        <color auto="1"/>
      </bottom>
      <diagonal/>
    </border>
    <border>
      <left/>
      <right style="thin">
        <color auto="1"/>
      </right>
      <top style="thin">
        <color auto="1"/>
      </top>
      <bottom style="hair">
        <color auto="1"/>
      </bottom>
      <diagonal/>
    </border>
    <border>
      <left/>
      <right style="thin">
        <color indexed="64"/>
      </right>
      <top style="thin">
        <color indexed="64"/>
      </top>
      <bottom/>
      <diagonal/>
    </border>
    <border>
      <left style="thin">
        <color indexed="64"/>
      </left>
      <right style="thin">
        <color indexed="64"/>
      </right>
      <top style="thin">
        <color indexed="64"/>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thin">
        <color theme="1"/>
      </left>
      <right style="thin">
        <color indexed="64"/>
      </right>
      <top style="thin">
        <color indexed="64"/>
      </top>
      <bottom style="hair">
        <color indexed="64"/>
      </bottom>
      <diagonal/>
    </border>
    <border>
      <left style="thin">
        <color theme="1"/>
      </left>
      <right style="thin">
        <color indexed="64"/>
      </right>
      <top style="hair">
        <color indexed="64"/>
      </top>
      <bottom style="hair">
        <color indexed="64"/>
      </bottom>
      <diagonal/>
    </border>
    <border>
      <left style="thin">
        <color indexed="64"/>
      </left>
      <right style="thin">
        <color theme="1"/>
      </right>
      <top/>
      <bottom style="hair">
        <color indexed="64"/>
      </bottom>
      <diagonal/>
    </border>
    <border>
      <left style="thin">
        <color indexed="64"/>
      </left>
      <right style="thin">
        <color theme="1"/>
      </right>
      <top style="hair">
        <color indexed="64"/>
      </top>
      <bottom style="hair">
        <color indexed="64"/>
      </bottom>
      <diagonal/>
    </border>
    <border>
      <left style="thin">
        <color indexed="64"/>
      </left>
      <right/>
      <top/>
      <bottom style="hair">
        <color indexed="64"/>
      </bottom>
      <diagonal/>
    </border>
    <border diagonalUp="1">
      <left style="thin">
        <color indexed="64"/>
      </left>
      <right style="thin">
        <color theme="1"/>
      </right>
      <top style="hair">
        <color indexed="64"/>
      </top>
      <bottom style="hair">
        <color indexed="64"/>
      </bottom>
      <diagonal style="thin">
        <color indexed="64"/>
      </diagonal>
    </border>
    <border>
      <left style="thin">
        <color theme="1"/>
      </left>
      <right style="thin">
        <color indexed="64"/>
      </right>
      <top style="hair">
        <color indexed="64"/>
      </top>
      <bottom/>
      <diagonal/>
    </border>
    <border>
      <left style="thin">
        <color indexed="64"/>
      </left>
      <right style="thin">
        <color theme="1"/>
      </right>
      <top style="hair">
        <color indexed="64"/>
      </top>
      <bottom/>
      <diagonal/>
    </border>
    <border>
      <left style="thin">
        <color theme="1"/>
      </left>
      <right style="thin">
        <color theme="1"/>
      </right>
      <top style="hair">
        <color theme="1"/>
      </top>
      <bottom style="hair">
        <color theme="1"/>
      </bottom>
      <diagonal/>
    </border>
    <border>
      <left style="thin">
        <color indexed="64"/>
      </left>
      <right style="thin">
        <color indexed="64"/>
      </right>
      <top style="thin">
        <color theme="1"/>
      </top>
      <bottom/>
      <diagonal/>
    </border>
    <border>
      <left style="thin">
        <color theme="1"/>
      </left>
      <right style="thin">
        <color theme="1"/>
      </right>
      <top style="thin">
        <color auto="1"/>
      </top>
      <bottom style="thin">
        <color auto="1"/>
      </bottom>
      <diagonal/>
    </border>
    <border>
      <left style="thin">
        <color auto="1"/>
      </left>
      <right style="thin">
        <color indexed="64"/>
      </right>
      <top/>
      <bottom style="double">
        <color indexed="64"/>
      </bottom>
      <diagonal/>
    </border>
    <border>
      <left style="thin">
        <color theme="1"/>
      </left>
      <right style="thin">
        <color theme="1"/>
      </right>
      <top style="hair">
        <color theme="1"/>
      </top>
      <bottom/>
      <diagonal/>
    </border>
    <border>
      <left/>
      <right/>
      <top style="medium">
        <color indexed="64"/>
      </top>
      <bottom style="medium">
        <color indexed="64"/>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right/>
      <top style="double">
        <color indexed="64"/>
      </top>
      <bottom/>
      <diagonal/>
    </border>
    <border diagonalUp="1">
      <left style="thin">
        <color indexed="64"/>
      </left>
      <right/>
      <top style="double">
        <color indexed="64"/>
      </top>
      <bottom/>
      <diagonal style="thin">
        <color indexed="64"/>
      </diagonal>
    </border>
    <border diagonalUp="1">
      <left/>
      <right/>
      <top style="double">
        <color indexed="64"/>
      </top>
      <bottom/>
      <diagonal style="thin">
        <color indexed="64"/>
      </diagonal>
    </border>
    <border diagonalUp="1">
      <left/>
      <right style="thin">
        <color indexed="64"/>
      </right>
      <top style="double">
        <color indexed="64"/>
      </top>
      <bottom/>
      <diagonal style="thin">
        <color indexed="64"/>
      </diagonal>
    </border>
    <border>
      <left/>
      <right style="thin">
        <color indexed="64"/>
      </right>
      <top style="double">
        <color indexed="64"/>
      </top>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s>
  <cellStyleXfs count="24">
    <xf numFmtId="0" fontId="0" fillId="0" borderId="0">
      <alignment vertical="center"/>
    </xf>
    <xf numFmtId="9" fontId="3" fillId="0" borderId="0" applyFont="0" applyFill="0" applyBorder="0" applyAlignment="0" applyProtection="0">
      <alignment vertical="center"/>
    </xf>
    <xf numFmtId="38" fontId="3" fillId="0" borderId="0" applyFont="0" applyFill="0" applyBorder="0" applyAlignment="0" applyProtection="0">
      <alignment vertical="center"/>
    </xf>
    <xf numFmtId="38" fontId="3" fillId="0" borderId="0" applyFont="0" applyFill="0" applyBorder="0" applyAlignment="0" applyProtection="0"/>
    <xf numFmtId="0" fontId="27" fillId="0" borderId="0"/>
    <xf numFmtId="0" fontId="27" fillId="0" borderId="0">
      <alignment vertical="center"/>
    </xf>
    <xf numFmtId="0" fontId="3" fillId="0" borderId="0">
      <alignment vertical="center"/>
    </xf>
    <xf numFmtId="0" fontId="24" fillId="0" borderId="0"/>
    <xf numFmtId="0" fontId="27" fillId="0" borderId="0">
      <alignment vertical="center"/>
    </xf>
    <xf numFmtId="0" fontId="3" fillId="0" borderId="0"/>
    <xf numFmtId="0" fontId="27" fillId="0" borderId="0">
      <alignment vertical="center"/>
    </xf>
    <xf numFmtId="0" fontId="27" fillId="0" borderId="0">
      <alignment vertical="center"/>
    </xf>
    <xf numFmtId="0" fontId="28" fillId="0" borderId="0">
      <alignment vertical="center"/>
    </xf>
    <xf numFmtId="0" fontId="3" fillId="0" borderId="0"/>
    <xf numFmtId="0" fontId="3" fillId="0" borderId="0"/>
    <xf numFmtId="0" fontId="3" fillId="0" borderId="0">
      <alignment vertical="center"/>
    </xf>
    <xf numFmtId="0" fontId="2" fillId="0" borderId="0">
      <alignment vertical="center"/>
    </xf>
    <xf numFmtId="0" fontId="49" fillId="0" borderId="0"/>
    <xf numFmtId="38" fontId="49" fillId="0" borderId="0" applyFont="0" applyFill="0" applyBorder="0" applyAlignment="0" applyProtection="0">
      <alignment vertical="center"/>
    </xf>
    <xf numFmtId="0" fontId="1" fillId="0" borderId="0">
      <alignment vertical="center"/>
    </xf>
    <xf numFmtId="0" fontId="29" fillId="0" borderId="0">
      <alignment vertical="center"/>
    </xf>
    <xf numFmtId="0" fontId="3" fillId="0" borderId="0"/>
    <xf numFmtId="38" fontId="27" fillId="0" borderId="0" applyFont="0" applyFill="0" applyBorder="0" applyAlignment="0" applyProtection="0">
      <alignment vertical="center"/>
    </xf>
    <xf numFmtId="38" fontId="3" fillId="0" borderId="0" applyFont="0" applyFill="0" applyBorder="0" applyAlignment="0" applyProtection="0">
      <alignment vertical="center"/>
    </xf>
  </cellStyleXfs>
  <cellXfs count="1031">
    <xf numFmtId="0" fontId="0" fillId="0" borderId="0" xfId="0">
      <alignment vertical="center"/>
    </xf>
    <xf numFmtId="0" fontId="6" fillId="0" borderId="0" xfId="0" applyFont="1">
      <alignment vertical="center"/>
    </xf>
    <xf numFmtId="0" fontId="6" fillId="0" borderId="0" xfId="0" applyFont="1" applyAlignment="1">
      <alignment horizontal="center" vertical="center"/>
    </xf>
    <xf numFmtId="0" fontId="17" fillId="0" borderId="0" xfId="0" applyFont="1">
      <alignment vertical="center"/>
    </xf>
    <xf numFmtId="0" fontId="9" fillId="0" borderId="0" xfId="0" applyFont="1">
      <alignment vertical="center"/>
    </xf>
    <xf numFmtId="0" fontId="8" fillId="0" borderId="0" xfId="0" applyFont="1" applyAlignment="1">
      <alignment horizontal="center" vertical="center"/>
    </xf>
    <xf numFmtId="0" fontId="14" fillId="0" borderId="6" xfId="0" applyFont="1" applyBorder="1" applyAlignment="1">
      <alignment horizontal="center" vertical="center"/>
    </xf>
    <xf numFmtId="0" fontId="14" fillId="0" borderId="0" xfId="0" applyFont="1" applyAlignment="1">
      <alignment horizontal="center" vertical="center"/>
    </xf>
    <xf numFmtId="184" fontId="14" fillId="0" borderId="6" xfId="0" applyNumberFormat="1" applyFont="1" applyBorder="1" applyAlignment="1">
      <alignment horizontal="center" vertical="center"/>
    </xf>
    <xf numFmtId="184" fontId="9" fillId="0" borderId="0" xfId="0" applyNumberFormat="1" applyFont="1" applyAlignment="1">
      <alignment horizontal="left" vertical="center"/>
    </xf>
    <xf numFmtId="0" fontId="6" fillId="0" borderId="8" xfId="0" applyFont="1" applyBorder="1">
      <alignment vertical="center"/>
    </xf>
    <xf numFmtId="0" fontId="6" fillId="0" borderId="9" xfId="0" applyFont="1" applyBorder="1">
      <alignment vertical="center"/>
    </xf>
    <xf numFmtId="0" fontId="6" fillId="0" borderId="6" xfId="0" applyFont="1" applyBorder="1">
      <alignment vertical="center"/>
    </xf>
    <xf numFmtId="0" fontId="6" fillId="0" borderId="10" xfId="0" applyFont="1" applyBorder="1">
      <alignment vertical="center"/>
    </xf>
    <xf numFmtId="0" fontId="6" fillId="0" borderId="11" xfId="0" applyFont="1" applyBorder="1">
      <alignment vertical="center"/>
    </xf>
    <xf numFmtId="0" fontId="6" fillId="0" borderId="5" xfId="0" applyFont="1" applyBorder="1">
      <alignment vertical="center"/>
    </xf>
    <xf numFmtId="0" fontId="6" fillId="0" borderId="12" xfId="0" applyFont="1" applyBorder="1">
      <alignment vertical="center"/>
    </xf>
    <xf numFmtId="0" fontId="6" fillId="0" borderId="13" xfId="0" applyFont="1" applyBorder="1">
      <alignment vertical="center"/>
    </xf>
    <xf numFmtId="0" fontId="8" fillId="0" borderId="0" xfId="0" applyFont="1" applyAlignment="1">
      <alignment horizontal="left" vertical="center"/>
    </xf>
    <xf numFmtId="0" fontId="43" fillId="0" borderId="0" xfId="0" applyFont="1">
      <alignment vertical="center"/>
    </xf>
    <xf numFmtId="0" fontId="44" fillId="8" borderId="39" xfId="5" applyFont="1" applyFill="1" applyBorder="1" applyAlignment="1">
      <alignment horizontal="center" vertical="center"/>
    </xf>
    <xf numFmtId="0" fontId="43" fillId="0" borderId="39" xfId="0" applyFont="1" applyBorder="1">
      <alignment vertical="center"/>
    </xf>
    <xf numFmtId="0" fontId="43" fillId="0" borderId="43" xfId="0" applyFont="1" applyBorder="1">
      <alignment vertical="center"/>
    </xf>
    <xf numFmtId="0" fontId="43" fillId="0" borderId="2" xfId="0" applyFont="1" applyBorder="1">
      <alignment vertical="center"/>
    </xf>
    <xf numFmtId="0" fontId="44" fillId="0" borderId="40" xfId="5" applyFont="1" applyBorder="1">
      <alignment vertical="center"/>
    </xf>
    <xf numFmtId="0" fontId="43" fillId="0" borderId="3" xfId="0" applyFont="1" applyBorder="1">
      <alignment vertical="center"/>
    </xf>
    <xf numFmtId="0" fontId="43" fillId="0" borderId="5" xfId="0" applyFont="1" applyBorder="1">
      <alignment vertical="center"/>
    </xf>
    <xf numFmtId="0" fontId="43" fillId="0" borderId="40" xfId="0" applyFont="1" applyBorder="1">
      <alignment vertical="center"/>
    </xf>
    <xf numFmtId="0" fontId="43" fillId="0" borderId="42" xfId="0" applyFont="1" applyBorder="1">
      <alignment vertical="center"/>
    </xf>
    <xf numFmtId="0" fontId="43" fillId="0" borderId="73" xfId="0" applyFont="1" applyBorder="1">
      <alignment vertical="center"/>
    </xf>
    <xf numFmtId="0" fontId="43" fillId="0" borderId="57" xfId="0" applyFont="1" applyBorder="1">
      <alignment vertical="center"/>
    </xf>
    <xf numFmtId="0" fontId="43" fillId="0" borderId="44" xfId="0" applyFont="1" applyBorder="1">
      <alignment vertical="center"/>
    </xf>
    <xf numFmtId="0" fontId="43" fillId="0" borderId="0" xfId="0" applyFont="1" applyAlignment="1">
      <alignment horizontal="center" vertical="center"/>
    </xf>
    <xf numFmtId="0" fontId="44" fillId="0" borderId="0" xfId="5" applyFont="1">
      <alignment vertical="center"/>
    </xf>
    <xf numFmtId="0" fontId="43" fillId="0" borderId="38" xfId="0" applyFont="1" applyBorder="1">
      <alignment vertical="center"/>
    </xf>
    <xf numFmtId="0" fontId="43" fillId="0" borderId="11" xfId="0" applyFont="1" applyBorder="1" applyAlignment="1">
      <alignment horizontal="center" vertical="center"/>
    </xf>
    <xf numFmtId="0" fontId="43" fillId="0" borderId="11" xfId="0" applyFont="1" applyBorder="1" applyAlignment="1">
      <alignment vertical="center" shrinkToFit="1"/>
    </xf>
    <xf numFmtId="0" fontId="43" fillId="0" borderId="0" xfId="0" applyFont="1" applyAlignment="1">
      <alignment vertical="center" shrinkToFit="1"/>
    </xf>
    <xf numFmtId="0" fontId="43" fillId="0" borderId="57" xfId="0" applyFont="1" applyBorder="1" applyAlignment="1">
      <alignment vertical="center" shrinkToFit="1"/>
    </xf>
    <xf numFmtId="0" fontId="43" fillId="0" borderId="44" xfId="0" applyFont="1" applyBorder="1" applyAlignment="1">
      <alignment vertical="center" shrinkToFit="1"/>
    </xf>
    <xf numFmtId="0" fontId="45" fillId="10" borderId="0" xfId="5" applyFont="1" applyFill="1">
      <alignment vertical="center"/>
    </xf>
    <xf numFmtId="0" fontId="45" fillId="10" borderId="0" xfId="0" applyFont="1" applyFill="1">
      <alignment vertical="center"/>
    </xf>
    <xf numFmtId="0" fontId="43" fillId="0" borderId="11" xfId="0" applyFont="1" applyBorder="1">
      <alignment vertical="center"/>
    </xf>
    <xf numFmtId="0" fontId="44" fillId="0" borderId="6" xfId="0" applyFont="1" applyBorder="1" applyAlignment="1">
      <alignment vertical="center" wrapText="1"/>
    </xf>
    <xf numFmtId="0" fontId="44" fillId="0" borderId="55" xfId="0" applyFont="1" applyBorder="1">
      <alignment vertical="center"/>
    </xf>
    <xf numFmtId="0" fontId="43" fillId="0" borderId="75" xfId="0" applyFont="1" applyBorder="1">
      <alignment vertical="center"/>
    </xf>
    <xf numFmtId="0" fontId="43" fillId="0" borderId="8" xfId="0" applyFont="1" applyBorder="1">
      <alignment vertical="center"/>
    </xf>
    <xf numFmtId="0" fontId="43" fillId="8" borderId="71" xfId="0" applyFont="1" applyFill="1" applyBorder="1" applyAlignment="1">
      <alignment vertical="center" wrapText="1" shrinkToFit="1"/>
    </xf>
    <xf numFmtId="0" fontId="43" fillId="8" borderId="70" xfId="0" applyFont="1" applyFill="1" applyBorder="1" applyAlignment="1">
      <alignment vertical="center" wrapText="1"/>
    </xf>
    <xf numFmtId="0" fontId="44" fillId="0" borderId="42" xfId="5" applyFont="1" applyBorder="1">
      <alignment vertical="center"/>
    </xf>
    <xf numFmtId="0" fontId="44" fillId="0" borderId="41" xfId="5" applyFont="1" applyBorder="1">
      <alignment vertical="center"/>
    </xf>
    <xf numFmtId="0" fontId="44" fillId="0" borderId="40" xfId="5" applyFont="1" applyBorder="1" applyAlignment="1">
      <alignment vertical="center" shrinkToFit="1"/>
    </xf>
    <xf numFmtId="0" fontId="44" fillId="8" borderId="74" xfId="5" applyFont="1" applyFill="1" applyBorder="1" applyAlignment="1">
      <alignment horizontal="center" vertical="center"/>
    </xf>
    <xf numFmtId="0" fontId="44" fillId="0" borderId="58" xfId="5" applyFont="1" applyBorder="1" applyAlignment="1">
      <alignment vertical="center" shrinkToFit="1"/>
    </xf>
    <xf numFmtId="0" fontId="43" fillId="0" borderId="11" xfId="0" applyFont="1" applyBorder="1" applyAlignment="1">
      <alignment horizontal="left" vertical="center" indent="1"/>
    </xf>
    <xf numFmtId="0" fontId="43" fillId="0" borderId="0" xfId="0" applyFont="1" applyAlignment="1">
      <alignment horizontal="left" vertical="center" indent="1"/>
    </xf>
    <xf numFmtId="0" fontId="43" fillId="0" borderId="8" xfId="0" applyFont="1" applyBorder="1" applyAlignment="1">
      <alignment horizontal="left" vertical="center" indent="1"/>
    </xf>
    <xf numFmtId="0" fontId="43" fillId="0" borderId="0" xfId="0" applyFont="1" applyAlignment="1">
      <alignment horizontal="left" vertical="center" indent="2"/>
    </xf>
    <xf numFmtId="0" fontId="43" fillId="0" borderId="8" xfId="0" applyFont="1" applyBorder="1" applyAlignment="1">
      <alignment horizontal="left" vertical="center" indent="2"/>
    </xf>
    <xf numFmtId="0" fontId="43" fillId="8" borderId="1" xfId="0" applyFont="1" applyFill="1" applyBorder="1" applyAlignment="1">
      <alignment vertical="center" wrapText="1"/>
    </xf>
    <xf numFmtId="0" fontId="43" fillId="8" borderId="15" xfId="0" applyFont="1" applyFill="1" applyBorder="1" applyAlignment="1">
      <alignment vertical="center" wrapText="1"/>
    </xf>
    <xf numFmtId="0" fontId="43" fillId="8" borderId="69" xfId="0" applyFont="1" applyFill="1" applyBorder="1" applyAlignment="1">
      <alignment horizontal="center" vertical="center" wrapText="1"/>
    </xf>
    <xf numFmtId="0" fontId="43" fillId="8" borderId="1" xfId="0" applyFont="1" applyFill="1" applyBorder="1" applyAlignment="1">
      <alignment horizontal="center" vertical="center" wrapText="1"/>
    </xf>
    <xf numFmtId="0" fontId="43" fillId="8" borderId="69" xfId="0" applyFont="1" applyFill="1" applyBorder="1" applyAlignment="1">
      <alignment vertical="center" wrapText="1"/>
    </xf>
    <xf numFmtId="0" fontId="44" fillId="8" borderId="80" xfId="5" applyFont="1" applyFill="1" applyBorder="1" applyAlignment="1">
      <alignment horizontal="center" vertical="center"/>
    </xf>
    <xf numFmtId="0" fontId="43" fillId="0" borderId="82" xfId="0" applyFont="1" applyBorder="1">
      <alignment vertical="center"/>
    </xf>
    <xf numFmtId="0" fontId="43" fillId="0" borderId="83" xfId="0" applyFont="1" applyBorder="1">
      <alignment vertical="center"/>
    </xf>
    <xf numFmtId="0" fontId="13" fillId="0" borderId="85" xfId="0" applyFont="1" applyBorder="1" applyAlignment="1">
      <alignment vertical="center" wrapText="1"/>
    </xf>
    <xf numFmtId="0" fontId="43" fillId="11" borderId="6" xfId="0" applyFont="1" applyFill="1" applyBorder="1">
      <alignment vertical="center"/>
    </xf>
    <xf numFmtId="0" fontId="43" fillId="11" borderId="75" xfId="0" applyFont="1" applyFill="1" applyBorder="1">
      <alignment vertical="center"/>
    </xf>
    <xf numFmtId="0" fontId="43" fillId="0" borderId="87" xfId="0" applyFont="1" applyBorder="1">
      <alignment vertical="center"/>
    </xf>
    <xf numFmtId="0" fontId="43" fillId="11" borderId="88" xfId="0" applyFont="1" applyFill="1" applyBorder="1">
      <alignment vertical="center"/>
    </xf>
    <xf numFmtId="0" fontId="43" fillId="11" borderId="56" xfId="0" applyFont="1" applyFill="1" applyBorder="1">
      <alignment vertical="center"/>
    </xf>
    <xf numFmtId="0" fontId="43" fillId="11" borderId="0" xfId="0" applyFont="1" applyFill="1">
      <alignment vertical="center"/>
    </xf>
    <xf numFmtId="0" fontId="47" fillId="11" borderId="9" xfId="0" applyFont="1" applyFill="1" applyBorder="1">
      <alignment vertical="center"/>
    </xf>
    <xf numFmtId="0" fontId="48" fillId="0" borderId="11" xfId="0" applyFont="1" applyBorder="1" applyAlignment="1">
      <alignment horizontal="left" vertical="center" indent="2"/>
    </xf>
    <xf numFmtId="0" fontId="48" fillId="0" borderId="0" xfId="0" applyFont="1" applyAlignment="1">
      <alignment horizontal="left" vertical="center" indent="2"/>
    </xf>
    <xf numFmtId="0" fontId="48" fillId="0" borderId="8" xfId="0" applyFont="1" applyBorder="1" applyAlignment="1">
      <alignment horizontal="left" vertical="center" indent="2"/>
    </xf>
    <xf numFmtId="0" fontId="43" fillId="0" borderId="11" xfId="0" applyFont="1" applyBorder="1" applyAlignment="1">
      <alignment horizontal="left" vertical="center" indent="2"/>
    </xf>
    <xf numFmtId="0" fontId="43" fillId="0" borderId="5" xfId="0" applyFont="1" applyBorder="1" applyAlignment="1">
      <alignment horizontal="left" vertical="center" indent="2"/>
    </xf>
    <xf numFmtId="0" fontId="43" fillId="0" borderId="12" xfId="0" applyFont="1" applyBorder="1" applyAlignment="1">
      <alignment horizontal="left" vertical="center" indent="1"/>
    </xf>
    <xf numFmtId="0" fontId="43" fillId="0" borderId="13" xfId="0" applyFont="1" applyBorder="1" applyAlignment="1">
      <alignment horizontal="left" vertical="center" indent="1"/>
    </xf>
    <xf numFmtId="0" fontId="8" fillId="6" borderId="1" xfId="0" applyFont="1" applyFill="1" applyBorder="1" applyAlignment="1">
      <alignment horizontal="center" vertical="center"/>
    </xf>
    <xf numFmtId="184" fontId="8" fillId="6" borderId="1" xfId="0" applyNumberFormat="1" applyFont="1" applyFill="1" applyBorder="1" applyAlignment="1">
      <alignment horizontal="center" vertical="center"/>
    </xf>
    <xf numFmtId="0" fontId="43" fillId="9" borderId="90" xfId="0" applyFont="1" applyFill="1" applyBorder="1" applyAlignment="1">
      <alignment horizontal="center" vertical="center" shrinkToFit="1"/>
    </xf>
    <xf numFmtId="0" fontId="43" fillId="9" borderId="69" xfId="0" applyFont="1" applyFill="1" applyBorder="1" applyAlignment="1">
      <alignment horizontal="center" vertical="center" shrinkToFit="1"/>
    </xf>
    <xf numFmtId="0" fontId="43" fillId="0" borderId="84" xfId="0" applyFont="1" applyBorder="1" applyAlignment="1">
      <alignment vertical="center" shrinkToFit="1"/>
    </xf>
    <xf numFmtId="0" fontId="43" fillId="11" borderId="92" xfId="0" applyFont="1" applyFill="1" applyBorder="1">
      <alignment vertical="center"/>
    </xf>
    <xf numFmtId="0" fontId="5" fillId="0" borderId="72" xfId="0" applyFont="1" applyBorder="1" applyAlignment="1">
      <alignment horizontal="left" vertical="center" wrapText="1"/>
    </xf>
    <xf numFmtId="0" fontId="43" fillId="0" borderId="40" xfId="5" applyFont="1" applyBorder="1">
      <alignment vertical="center"/>
    </xf>
    <xf numFmtId="0" fontId="6" fillId="0" borderId="75" xfId="0" applyFont="1" applyBorder="1">
      <alignment vertical="center"/>
    </xf>
    <xf numFmtId="0" fontId="43" fillId="0" borderId="40" xfId="5" applyFont="1" applyBorder="1" applyAlignment="1">
      <alignment vertical="center" shrinkToFit="1"/>
    </xf>
    <xf numFmtId="184" fontId="14" fillId="0" borderId="0" xfId="0" applyNumberFormat="1" applyFont="1" applyAlignment="1">
      <alignment horizontal="center" vertical="center"/>
    </xf>
    <xf numFmtId="0" fontId="8" fillId="0" borderId="0" xfId="0" applyFont="1" applyAlignment="1" applyProtection="1">
      <alignment horizontal="left" vertical="center"/>
      <protection locked="0"/>
    </xf>
    <xf numFmtId="0" fontId="6" fillId="0" borderId="0" xfId="0" applyFont="1" applyProtection="1">
      <alignment vertical="center"/>
      <protection locked="0"/>
    </xf>
    <xf numFmtId="0" fontId="5" fillId="0" borderId="0" xfId="0" applyFont="1" applyProtection="1">
      <alignment vertical="center"/>
      <protection locked="0"/>
    </xf>
    <xf numFmtId="0" fontId="5" fillId="0" borderId="0" xfId="0" applyFont="1" applyAlignment="1" applyProtection="1">
      <alignment horizontal="center" vertical="center"/>
      <protection locked="0"/>
    </xf>
    <xf numFmtId="0" fontId="8" fillId="0" borderId="0" xfId="0" applyFont="1" applyAlignment="1" applyProtection="1">
      <alignment horizontal="center" vertical="center"/>
      <protection locked="0"/>
    </xf>
    <xf numFmtId="0" fontId="8" fillId="0" borderId="0" xfId="0" applyFont="1" applyProtection="1">
      <alignment vertical="center"/>
      <protection locked="0"/>
    </xf>
    <xf numFmtId="0" fontId="5" fillId="0" borderId="0" xfId="0" applyFont="1" applyAlignment="1" applyProtection="1">
      <alignment horizontal="center" vertical="center" shrinkToFit="1"/>
      <protection locked="0"/>
    </xf>
    <xf numFmtId="0" fontId="8" fillId="0" borderId="0" xfId="0" applyFont="1" applyAlignment="1" applyProtection="1">
      <alignment horizontal="center" vertical="center" shrinkToFit="1"/>
      <protection locked="0"/>
    </xf>
    <xf numFmtId="0" fontId="8" fillId="0" borderId="59" xfId="0" applyFont="1" applyBorder="1" applyAlignment="1" applyProtection="1">
      <alignment horizontal="center" vertical="center"/>
      <protection locked="0"/>
    </xf>
    <xf numFmtId="0" fontId="8" fillId="0" borderId="60" xfId="0" applyFont="1" applyBorder="1" applyAlignment="1" applyProtection="1">
      <alignment horizontal="center" vertical="center"/>
      <protection locked="0"/>
    </xf>
    <xf numFmtId="0" fontId="5" fillId="0" borderId="0" xfId="0" applyFont="1" applyAlignment="1" applyProtection="1">
      <alignment horizontal="center" vertical="center" wrapText="1"/>
      <protection locked="0"/>
    </xf>
    <xf numFmtId="0" fontId="8" fillId="0" borderId="0" xfId="0" applyFont="1" applyAlignment="1" applyProtection="1">
      <alignment horizontal="left" vertical="center" wrapText="1"/>
      <protection locked="0"/>
    </xf>
    <xf numFmtId="0" fontId="8" fillId="0" borderId="1" xfId="0" applyFont="1" applyBorder="1" applyProtection="1">
      <alignment vertical="center"/>
      <protection locked="0"/>
    </xf>
    <xf numFmtId="0" fontId="18" fillId="0" borderId="0" xfId="0" applyFont="1" applyProtection="1">
      <alignment vertical="center"/>
      <protection locked="0"/>
    </xf>
    <xf numFmtId="0" fontId="40" fillId="0" borderId="0" xfId="0" applyFont="1" applyProtection="1">
      <alignment vertical="center"/>
      <protection locked="0"/>
    </xf>
    <xf numFmtId="0" fontId="40" fillId="0" borderId="61" xfId="0" applyFont="1" applyBorder="1" applyProtection="1">
      <alignment vertical="center"/>
      <protection locked="0"/>
    </xf>
    <xf numFmtId="0" fontId="15" fillId="0" borderId="0" xfId="0" applyFont="1" applyProtection="1">
      <alignment vertical="center"/>
      <protection locked="0"/>
    </xf>
    <xf numFmtId="0" fontId="5" fillId="0" borderId="0" xfId="0" applyFont="1" applyAlignment="1" applyProtection="1">
      <alignment vertical="center" wrapText="1"/>
      <protection locked="0"/>
    </xf>
    <xf numFmtId="0" fontId="18" fillId="0" borderId="0" xfId="0" applyFont="1" applyAlignment="1" applyProtection="1">
      <alignment vertical="center" wrapText="1"/>
      <protection locked="0"/>
    </xf>
    <xf numFmtId="0" fontId="8" fillId="0" borderId="0" xfId="0" applyFont="1" applyAlignment="1" applyProtection="1">
      <alignment horizontal="left" vertical="center" indent="1"/>
      <protection locked="0"/>
    </xf>
    <xf numFmtId="0" fontId="8" fillId="0" borderId="0" xfId="0" applyFont="1" applyAlignment="1" applyProtection="1">
      <alignment vertical="center" wrapText="1"/>
      <protection locked="0"/>
    </xf>
    <xf numFmtId="0" fontId="6" fillId="0" borderId="0" xfId="0" applyFont="1" applyAlignment="1" applyProtection="1">
      <alignment vertical="center" wrapText="1"/>
      <protection locked="0"/>
    </xf>
    <xf numFmtId="177" fontId="8" fillId="0" borderId="0" xfId="0" applyNumberFormat="1" applyFont="1" applyProtection="1">
      <alignment vertical="center"/>
      <protection locked="0"/>
    </xf>
    <xf numFmtId="177" fontId="8" fillId="0" borderId="0" xfId="0" applyNumberFormat="1" applyFont="1" applyAlignment="1" applyProtection="1">
      <alignment horizontal="center" vertical="center"/>
      <protection locked="0"/>
    </xf>
    <xf numFmtId="0" fontId="8" fillId="0" borderId="0" xfId="0" applyFont="1" applyAlignment="1" applyProtection="1">
      <alignment vertical="center" textRotation="255"/>
      <protection locked="0"/>
    </xf>
    <xf numFmtId="0" fontId="21" fillId="3" borderId="9" xfId="0" applyFont="1" applyFill="1" applyBorder="1" applyAlignment="1" applyProtection="1">
      <alignment vertical="center" shrinkToFit="1"/>
      <protection locked="0"/>
    </xf>
    <xf numFmtId="206" fontId="21" fillId="3" borderId="75" xfId="0" applyNumberFormat="1" applyFont="1" applyFill="1" applyBorder="1" applyAlignment="1" applyProtection="1">
      <alignment vertical="center" shrinkToFit="1"/>
      <protection locked="0"/>
    </xf>
    <xf numFmtId="196" fontId="13" fillId="0" borderId="11" xfId="0" applyNumberFormat="1" applyFont="1" applyBorder="1" applyAlignment="1" applyProtection="1">
      <alignment horizontal="center" vertical="center"/>
      <protection locked="0"/>
    </xf>
    <xf numFmtId="0" fontId="21" fillId="3" borderId="5" xfId="0" applyFont="1" applyFill="1" applyBorder="1" applyAlignment="1" applyProtection="1">
      <alignment vertical="center" shrinkToFit="1"/>
      <protection locked="0"/>
    </xf>
    <xf numFmtId="206" fontId="21" fillId="3" borderId="13" xfId="0" applyNumberFormat="1" applyFont="1" applyFill="1" applyBorder="1" applyAlignment="1" applyProtection="1">
      <alignment vertical="center" shrinkToFit="1"/>
      <protection locked="0"/>
    </xf>
    <xf numFmtId="0" fontId="21" fillId="0" borderId="9" xfId="0" applyFont="1" applyBorder="1" applyAlignment="1" applyProtection="1">
      <alignment vertical="center" shrinkToFit="1"/>
      <protection locked="0"/>
    </xf>
    <xf numFmtId="206" fontId="21" fillId="0" borderId="75" xfId="0" applyNumberFormat="1" applyFont="1" applyBorder="1" applyAlignment="1" applyProtection="1">
      <alignment vertical="center" shrinkToFit="1"/>
      <protection locked="0"/>
    </xf>
    <xf numFmtId="0" fontId="21" fillId="0" borderId="5" xfId="0" applyFont="1" applyBorder="1" applyAlignment="1" applyProtection="1">
      <alignment vertical="center" shrinkToFit="1"/>
      <protection locked="0"/>
    </xf>
    <xf numFmtId="206" fontId="21" fillId="0" borderId="13" xfId="0" applyNumberFormat="1" applyFont="1" applyBorder="1" applyAlignment="1" applyProtection="1">
      <alignment vertical="center" shrinkToFit="1"/>
      <protection locked="0"/>
    </xf>
    <xf numFmtId="0" fontId="6" fillId="0" borderId="0" xfId="0" applyFont="1" applyAlignment="1" applyProtection="1">
      <alignment horizontal="left" vertical="center"/>
      <protection locked="0"/>
    </xf>
    <xf numFmtId="0" fontId="6" fillId="0" borderId="0" xfId="0" applyFont="1" applyAlignment="1" applyProtection="1">
      <alignment horizontal="left" vertical="center" wrapText="1" shrinkToFit="1"/>
      <protection locked="0"/>
    </xf>
    <xf numFmtId="179" fontId="6" fillId="0" borderId="0" xfId="0" applyNumberFormat="1" applyFont="1" applyAlignment="1" applyProtection="1">
      <alignment horizontal="left" vertical="center"/>
      <protection locked="0"/>
    </xf>
    <xf numFmtId="0" fontId="6" fillId="0" borderId="0" xfId="0" applyFont="1" applyAlignment="1" applyProtection="1">
      <alignment vertical="center" textRotation="255"/>
      <protection locked="0"/>
    </xf>
    <xf numFmtId="0" fontId="5" fillId="2" borderId="15" xfId="0" applyFont="1" applyFill="1" applyBorder="1" applyProtection="1">
      <alignment vertical="center"/>
      <protection locked="0"/>
    </xf>
    <xf numFmtId="0" fontId="5" fillId="2" borderId="14" xfId="0" applyFont="1" applyFill="1" applyBorder="1" applyProtection="1">
      <alignment vertical="center"/>
      <protection locked="0"/>
    </xf>
    <xf numFmtId="0" fontId="5" fillId="2" borderId="6" xfId="0" applyFont="1" applyFill="1" applyBorder="1" applyProtection="1">
      <alignment vertical="center"/>
      <protection locked="0"/>
    </xf>
    <xf numFmtId="0" fontId="5" fillId="2" borderId="11" xfId="0" applyFont="1" applyFill="1" applyBorder="1" applyAlignment="1" applyProtection="1">
      <alignment vertical="center" wrapText="1"/>
      <protection locked="0"/>
    </xf>
    <xf numFmtId="199" fontId="39" fillId="0" borderId="9" xfId="2" applyNumberFormat="1" applyFont="1" applyFill="1" applyBorder="1" applyAlignment="1" applyProtection="1">
      <alignment horizontal="right" vertical="center" shrinkToFit="1"/>
      <protection locked="0"/>
    </xf>
    <xf numFmtId="197" fontId="39" fillId="3" borderId="36" xfId="2" applyNumberFormat="1" applyFont="1" applyFill="1" applyBorder="1" applyAlignment="1" applyProtection="1">
      <alignment horizontal="right" vertical="center" shrinkToFit="1"/>
      <protection locked="0"/>
    </xf>
    <xf numFmtId="180" fontId="39" fillId="3" borderId="25" xfId="2" applyNumberFormat="1" applyFont="1" applyFill="1" applyBorder="1" applyAlignment="1" applyProtection="1">
      <alignment vertical="center" shrinkToFit="1"/>
      <protection locked="0"/>
    </xf>
    <xf numFmtId="200" fontId="39" fillId="0" borderId="37" xfId="0" applyNumberFormat="1" applyFont="1" applyBorder="1" applyAlignment="1" applyProtection="1">
      <alignment horizontal="right" vertical="center" shrinkToFit="1"/>
      <protection locked="0"/>
    </xf>
    <xf numFmtId="0" fontId="5" fillId="2" borderId="7" xfId="0" applyFont="1" applyFill="1" applyBorder="1" applyAlignment="1" applyProtection="1">
      <alignment horizontal="center" vertical="center" wrapText="1"/>
      <protection locked="0"/>
    </xf>
    <xf numFmtId="176" fontId="5" fillId="0" borderId="2" xfId="2" applyNumberFormat="1" applyFont="1" applyFill="1" applyBorder="1" applyAlignment="1" applyProtection="1">
      <alignment vertical="center"/>
      <protection locked="0"/>
    </xf>
    <xf numFmtId="0" fontId="5" fillId="2" borderId="5" xfId="0" applyFont="1" applyFill="1" applyBorder="1" applyAlignment="1" applyProtection="1">
      <alignment horizontal="center" vertical="center" wrapText="1"/>
      <protection locked="0"/>
    </xf>
    <xf numFmtId="176" fontId="5" fillId="0" borderId="3" xfId="2" applyNumberFormat="1" applyFont="1" applyFill="1" applyBorder="1" applyAlignment="1" applyProtection="1">
      <alignment vertical="center"/>
      <protection locked="0"/>
    </xf>
    <xf numFmtId="181" fontId="39" fillId="0" borderId="34" xfId="0" applyNumberFormat="1" applyFont="1" applyBorder="1" applyAlignment="1" applyProtection="1">
      <alignment horizontal="right" vertical="center" shrinkToFit="1"/>
      <protection locked="0"/>
    </xf>
    <xf numFmtId="0" fontId="6" fillId="0" borderId="0" xfId="0" applyFont="1" applyAlignment="1" applyProtection="1">
      <alignment vertical="top" wrapText="1"/>
      <protection locked="0"/>
    </xf>
    <xf numFmtId="0" fontId="5" fillId="0" borderId="0" xfId="0" applyFont="1" applyAlignment="1" applyProtection="1">
      <alignment vertical="center" textRotation="255"/>
      <protection locked="0"/>
    </xf>
    <xf numFmtId="0" fontId="8" fillId="0" borderId="0" xfId="0" applyFont="1" applyAlignment="1" applyProtection="1">
      <alignment horizontal="left" vertical="top" indent="1"/>
      <protection locked="0"/>
    </xf>
    <xf numFmtId="0" fontId="15" fillId="0" borderId="0" xfId="0" applyFont="1" applyAlignment="1" applyProtection="1">
      <alignment horizontal="left" vertical="top" indent="1"/>
      <protection locked="0"/>
    </xf>
    <xf numFmtId="0" fontId="6" fillId="0" borderId="0" xfId="0" applyFont="1" applyAlignment="1" applyProtection="1">
      <alignment vertical="top"/>
      <protection locked="0"/>
    </xf>
    <xf numFmtId="0" fontId="15" fillId="0" borderId="0" xfId="0" applyFont="1" applyAlignment="1" applyProtection="1">
      <alignment vertical="top"/>
      <protection locked="0"/>
    </xf>
    <xf numFmtId="0" fontId="5" fillId="2" borderId="69" xfId="0" applyFont="1" applyFill="1" applyBorder="1" applyAlignment="1" applyProtection="1">
      <alignment horizontal="center" vertical="center" wrapText="1"/>
      <protection locked="0"/>
    </xf>
    <xf numFmtId="0" fontId="13" fillId="4" borderId="0" xfId="0" applyFont="1" applyFill="1" applyAlignment="1" applyProtection="1">
      <alignment horizontal="center" vertical="center" wrapText="1"/>
      <protection locked="0"/>
    </xf>
    <xf numFmtId="199" fontId="5" fillId="4" borderId="0" xfId="0" applyNumberFormat="1" applyFont="1" applyFill="1" applyAlignment="1" applyProtection="1">
      <alignment horizontal="right" vertical="center" wrapText="1"/>
      <protection locked="0"/>
    </xf>
    <xf numFmtId="191" fontId="39" fillId="4" borderId="0" xfId="2" applyNumberFormat="1" applyFont="1" applyFill="1" applyBorder="1" applyAlignment="1" applyProtection="1">
      <alignment horizontal="right" vertical="center" shrinkToFit="1"/>
      <protection locked="0"/>
    </xf>
    <xf numFmtId="0" fontId="18" fillId="0" borderId="0" xfId="0" applyFont="1" applyAlignment="1" applyProtection="1">
      <alignment horizontal="left" vertical="center" wrapText="1"/>
      <protection locked="0"/>
    </xf>
    <xf numFmtId="0" fontId="18" fillId="0" borderId="0" xfId="0" applyFont="1" applyAlignment="1" applyProtection="1">
      <protection locked="0"/>
    </xf>
    <xf numFmtId="0" fontId="6" fillId="0" borderId="0" xfId="0" applyFont="1" applyAlignment="1" applyProtection="1">
      <alignment horizontal="center" vertical="center"/>
      <protection locked="0"/>
    </xf>
    <xf numFmtId="0" fontId="35" fillId="0" borderId="1" xfId="0" applyFont="1" applyBorder="1" applyAlignment="1">
      <alignment horizontal="center" vertical="center"/>
    </xf>
    <xf numFmtId="0" fontId="9" fillId="0" borderId="1" xfId="0" applyFont="1" applyBorder="1" applyAlignment="1">
      <alignment horizontal="center" vertical="center"/>
    </xf>
    <xf numFmtId="181" fontId="39" fillId="6" borderId="3" xfId="2" applyNumberFormat="1" applyFont="1" applyFill="1" applyBorder="1" applyAlignment="1" applyProtection="1">
      <alignment horizontal="right" vertical="center" shrinkToFit="1"/>
    </xf>
    <xf numFmtId="181" fontId="39" fillId="14" borderId="76" xfId="2" applyNumberFormat="1" applyFont="1" applyFill="1" applyBorder="1" applyAlignment="1" applyProtection="1">
      <alignment horizontal="right" vertical="center" shrinkToFit="1"/>
      <protection locked="0"/>
    </xf>
    <xf numFmtId="181" fontId="39" fillId="13" borderId="3" xfId="2" applyNumberFormat="1" applyFont="1" applyFill="1" applyBorder="1" applyAlignment="1" applyProtection="1">
      <alignment horizontal="right" vertical="center" shrinkToFit="1"/>
      <protection locked="0"/>
    </xf>
    <xf numFmtId="0" fontId="23" fillId="0" borderId="0" xfId="0" applyFont="1" applyAlignment="1" applyProtection="1">
      <alignment horizontal="center" vertical="center"/>
      <protection locked="0"/>
    </xf>
    <xf numFmtId="0" fontId="22" fillId="0" borderId="0" xfId="0" applyFont="1" applyAlignment="1" applyProtection="1">
      <alignment horizontal="center" vertical="center"/>
      <protection locked="0"/>
    </xf>
    <xf numFmtId="0" fontId="22" fillId="0" borderId="0" xfId="0" applyFont="1" applyProtection="1">
      <alignment vertical="center"/>
      <protection locked="0"/>
    </xf>
    <xf numFmtId="0" fontId="8" fillId="0" borderId="0" xfId="0" applyFont="1" applyAlignment="1" applyProtection="1">
      <alignment horizontal="right" vertical="center"/>
      <protection locked="0"/>
    </xf>
    <xf numFmtId="0" fontId="42" fillId="0" borderId="0" xfId="14" applyFont="1" applyAlignment="1" applyProtection="1">
      <alignment vertical="center"/>
      <protection locked="0"/>
    </xf>
    <xf numFmtId="0" fontId="42" fillId="0" borderId="0" xfId="14" applyFont="1" applyProtection="1">
      <protection locked="0"/>
    </xf>
    <xf numFmtId="0" fontId="8" fillId="0" borderId="0" xfId="0" applyFont="1" applyAlignment="1" applyProtection="1">
      <alignment horizontal="left" indent="1"/>
      <protection locked="0"/>
    </xf>
    <xf numFmtId="0" fontId="11" fillId="0" borderId="0" xfId="0" applyFont="1" applyProtection="1">
      <alignment vertical="center"/>
      <protection locked="0"/>
    </xf>
    <xf numFmtId="0" fontId="11" fillId="0" borderId="0" xfId="0" applyFont="1" applyAlignment="1" applyProtection="1">
      <alignment horizontal="right" vertical="center"/>
      <protection locked="0"/>
    </xf>
    <xf numFmtId="0" fontId="6" fillId="3" borderId="1" xfId="0" applyFont="1" applyFill="1" applyBorder="1" applyAlignment="1" applyProtection="1">
      <alignment horizontal="center" vertical="center"/>
      <protection locked="0"/>
    </xf>
    <xf numFmtId="0" fontId="5" fillId="0" borderId="0" xfId="0" applyFont="1" applyAlignment="1" applyProtection="1">
      <alignment horizontal="left" vertical="center"/>
      <protection locked="0"/>
    </xf>
    <xf numFmtId="0" fontId="6" fillId="0" borderId="0" xfId="0" applyFont="1" applyAlignment="1" applyProtection="1">
      <alignment horizontal="left" vertical="center" indent="1"/>
      <protection locked="0"/>
    </xf>
    <xf numFmtId="0" fontId="6" fillId="0" borderId="12" xfId="0" applyFont="1" applyBorder="1" applyProtection="1">
      <alignment vertical="center"/>
      <protection locked="0"/>
    </xf>
    <xf numFmtId="0" fontId="5" fillId="2" borderId="1" xfId="0" applyFont="1" applyFill="1" applyBorder="1" applyAlignment="1" applyProtection="1">
      <alignment horizontal="center" vertical="center" wrapText="1"/>
      <protection locked="0"/>
    </xf>
    <xf numFmtId="0" fontId="18" fillId="0" borderId="0" xfId="0" applyFont="1" applyAlignment="1" applyProtection="1">
      <alignment vertical="top" wrapText="1"/>
      <protection locked="0"/>
    </xf>
    <xf numFmtId="0" fontId="5" fillId="0" borderId="8" xfId="0" applyFont="1" applyBorder="1" applyProtection="1">
      <alignment vertical="center"/>
      <protection locked="0"/>
    </xf>
    <xf numFmtId="180" fontId="10" fillId="0" borderId="0" xfId="2" applyNumberFormat="1" applyFont="1" applyFill="1" applyBorder="1" applyAlignment="1" applyProtection="1">
      <alignment horizontal="right" vertical="center" wrapText="1"/>
      <protection locked="0"/>
    </xf>
    <xf numFmtId="181" fontId="10" fillId="0" borderId="0" xfId="0" applyNumberFormat="1" applyFont="1" applyAlignment="1" applyProtection="1">
      <alignment vertical="center" wrapText="1" shrinkToFit="1"/>
      <protection locked="0"/>
    </xf>
    <xf numFmtId="178" fontId="10" fillId="0" borderId="0" xfId="0" applyNumberFormat="1" applyFont="1" applyAlignment="1" applyProtection="1">
      <alignment vertical="center" wrapText="1" shrinkToFit="1"/>
      <protection locked="0"/>
    </xf>
    <xf numFmtId="0" fontId="5" fillId="0" borderId="0" xfId="0" applyFont="1" applyAlignment="1" applyProtection="1">
      <alignment vertical="top" wrapText="1"/>
      <protection locked="0"/>
    </xf>
    <xf numFmtId="182" fontId="10" fillId="0" borderId="0" xfId="2" applyNumberFormat="1" applyFont="1" applyFill="1" applyBorder="1" applyAlignment="1" applyProtection="1">
      <alignment horizontal="right" vertical="center" wrapText="1" shrinkToFit="1"/>
      <protection locked="0"/>
    </xf>
    <xf numFmtId="181" fontId="10" fillId="0" borderId="6" xfId="0" applyNumberFormat="1" applyFont="1" applyBorder="1" applyAlignment="1" applyProtection="1">
      <alignment vertical="center" wrapText="1" shrinkToFit="1"/>
      <protection locked="0"/>
    </xf>
    <xf numFmtId="0" fontId="5" fillId="0" borderId="0" xfId="0" applyFont="1" applyAlignment="1" applyProtection="1">
      <alignment horizontal="left" vertical="center" wrapText="1"/>
      <protection locked="0"/>
    </xf>
    <xf numFmtId="0" fontId="5" fillId="0" borderId="5" xfId="0" applyFont="1" applyBorder="1" applyProtection="1">
      <alignment vertical="center"/>
      <protection locked="0"/>
    </xf>
    <xf numFmtId="0" fontId="5" fillId="12" borderId="12" xfId="0" applyFont="1" applyFill="1" applyBorder="1" applyAlignment="1" applyProtection="1">
      <alignment horizontal="center" vertical="center" shrinkToFit="1"/>
      <protection locked="0"/>
    </xf>
    <xf numFmtId="0" fontId="10" fillId="12" borderId="12" xfId="0" applyFont="1" applyFill="1" applyBorder="1" applyAlignment="1" applyProtection="1">
      <alignment horizontal="center" vertical="center"/>
      <protection locked="0"/>
    </xf>
    <xf numFmtId="0" fontId="5" fillId="0" borderId="12" xfId="0" applyFont="1" applyBorder="1" applyProtection="1">
      <alignment vertical="center"/>
      <protection locked="0"/>
    </xf>
    <xf numFmtId="0" fontId="10" fillId="3" borderId="12" xfId="0" applyFont="1" applyFill="1" applyBorder="1" applyAlignment="1" applyProtection="1">
      <alignment horizontal="center" vertical="center"/>
      <protection locked="0"/>
    </xf>
    <xf numFmtId="0" fontId="5" fillId="0" borderId="62" xfId="0" applyFont="1" applyBorder="1" applyProtection="1">
      <alignment vertical="center"/>
      <protection locked="0"/>
    </xf>
    <xf numFmtId="0" fontId="10" fillId="0" borderId="0" xfId="0" applyFont="1" applyAlignment="1" applyProtection="1">
      <alignment horizontal="center" vertical="center"/>
      <protection locked="0"/>
    </xf>
    <xf numFmtId="0" fontId="5" fillId="0" borderId="16" xfId="0" applyFont="1" applyBorder="1" applyAlignment="1" applyProtection="1">
      <alignment horizontal="left" vertical="center"/>
      <protection locked="0"/>
    </xf>
    <xf numFmtId="180" fontId="10" fillId="0" borderId="17" xfId="2" applyNumberFormat="1" applyFont="1" applyFill="1" applyBorder="1" applyAlignment="1" applyProtection="1">
      <alignment horizontal="right" vertical="center" wrapText="1"/>
      <protection locked="0"/>
    </xf>
    <xf numFmtId="0" fontId="5" fillId="0" borderId="17" xfId="0" applyFont="1" applyBorder="1" applyAlignment="1" applyProtection="1">
      <alignment horizontal="center" vertical="center" wrapText="1"/>
      <protection locked="0"/>
    </xf>
    <xf numFmtId="181" fontId="10" fillId="0" borderId="17" xfId="0" applyNumberFormat="1" applyFont="1" applyBorder="1" applyAlignment="1" applyProtection="1">
      <alignment vertical="center" wrapText="1" shrinkToFit="1"/>
      <protection locked="0"/>
    </xf>
    <xf numFmtId="0" fontId="5" fillId="0" borderId="17" xfId="0" applyFont="1" applyBorder="1" applyProtection="1">
      <alignment vertical="center"/>
      <protection locked="0"/>
    </xf>
    <xf numFmtId="0" fontId="5" fillId="0" borderId="18" xfId="0" applyFont="1" applyBorder="1" applyProtection="1">
      <alignment vertical="center"/>
      <protection locked="0"/>
    </xf>
    <xf numFmtId="0" fontId="5" fillId="0" borderId="19" xfId="0" applyFont="1" applyBorder="1" applyProtection="1">
      <alignment vertical="center"/>
      <protection locked="0"/>
    </xf>
    <xf numFmtId="183" fontId="10" fillId="0" borderId="0" xfId="0" applyNumberFormat="1" applyFont="1" applyAlignment="1" applyProtection="1">
      <alignment horizontal="center" vertical="center"/>
      <protection locked="0"/>
    </xf>
    <xf numFmtId="0" fontId="11" fillId="0" borderId="20" xfId="0" applyFont="1" applyBorder="1" applyProtection="1">
      <alignment vertical="center"/>
      <protection locked="0"/>
    </xf>
    <xf numFmtId="183" fontId="10" fillId="0" borderId="71" xfId="0" applyNumberFormat="1" applyFont="1" applyBorder="1" applyAlignment="1" applyProtection="1">
      <alignment horizontal="center" vertical="center"/>
      <protection locked="0"/>
    </xf>
    <xf numFmtId="0" fontId="5" fillId="3" borderId="69" xfId="0" applyFont="1" applyFill="1" applyBorder="1" applyAlignment="1" applyProtection="1">
      <alignment horizontal="center" vertical="center"/>
      <protection locked="0"/>
    </xf>
    <xf numFmtId="183" fontId="10" fillId="0" borderId="6" xfId="0" applyNumberFormat="1" applyFont="1" applyBorder="1" applyAlignment="1" applyProtection="1">
      <alignment horizontal="center" vertical="center"/>
      <protection locked="0"/>
    </xf>
    <xf numFmtId="0" fontId="6" fillId="0" borderId="20" xfId="0" applyFont="1" applyBorder="1" applyProtection="1">
      <alignment vertical="center"/>
      <protection locked="0"/>
    </xf>
    <xf numFmtId="0" fontId="11" fillId="0" borderId="19" xfId="0" applyFont="1" applyBorder="1" applyProtection="1">
      <alignment vertical="center"/>
      <protection locked="0"/>
    </xf>
    <xf numFmtId="183" fontId="16" fillId="0" borderId="0" xfId="0" applyNumberFormat="1" applyFont="1" applyAlignment="1" applyProtection="1">
      <alignment horizontal="center" vertical="center"/>
      <protection locked="0"/>
    </xf>
    <xf numFmtId="0" fontId="5" fillId="12" borderId="69" xfId="0" applyFont="1" applyFill="1" applyBorder="1" applyAlignment="1" applyProtection="1">
      <alignment horizontal="center" vertical="center"/>
      <protection locked="0"/>
    </xf>
    <xf numFmtId="0" fontId="7" fillId="0" borderId="19" xfId="0" applyFont="1" applyBorder="1" applyProtection="1">
      <alignment vertical="center"/>
      <protection locked="0"/>
    </xf>
    <xf numFmtId="0" fontId="11" fillId="0" borderId="22" xfId="0" applyFont="1" applyBorder="1" applyProtection="1">
      <alignment vertical="center"/>
      <protection locked="0"/>
    </xf>
    <xf numFmtId="0" fontId="8" fillId="0" borderId="21" xfId="0" applyFont="1" applyBorder="1" applyProtection="1">
      <alignment vertical="center"/>
      <protection locked="0"/>
    </xf>
    <xf numFmtId="0" fontId="6" fillId="0" borderId="21" xfId="0" applyFont="1" applyBorder="1" applyProtection="1">
      <alignment vertical="center"/>
      <protection locked="0"/>
    </xf>
    <xf numFmtId="0" fontId="11" fillId="0" borderId="21" xfId="0" applyFont="1" applyBorder="1" applyAlignment="1" applyProtection="1">
      <alignment horizontal="right" vertical="center"/>
      <protection locked="0"/>
    </xf>
    <xf numFmtId="197" fontId="10" fillId="0" borderId="21" xfId="2" applyNumberFormat="1" applyFont="1" applyFill="1" applyBorder="1" applyAlignment="1" applyProtection="1">
      <alignment horizontal="right" vertical="center" wrapText="1"/>
      <protection locked="0"/>
    </xf>
    <xf numFmtId="0" fontId="6" fillId="0" borderId="23" xfId="0" applyFont="1" applyBorder="1" applyProtection="1">
      <alignment vertical="center"/>
      <protection locked="0"/>
    </xf>
    <xf numFmtId="0" fontId="6" fillId="0" borderId="0" xfId="0" applyFont="1" applyAlignment="1" applyProtection="1">
      <protection locked="0"/>
    </xf>
    <xf numFmtId="0" fontId="5" fillId="3" borderId="1" xfId="0" applyFont="1" applyFill="1" applyBorder="1" applyAlignment="1" applyProtection="1">
      <alignment horizontal="center" vertical="center"/>
      <protection locked="0"/>
    </xf>
    <xf numFmtId="0" fontId="5" fillId="0" borderId="0" xfId="0" applyFont="1" applyAlignment="1" applyProtection="1">
      <protection locked="0"/>
    </xf>
    <xf numFmtId="0" fontId="18" fillId="0" borderId="0" xfId="0" applyFont="1" applyAlignment="1" applyProtection="1">
      <alignment horizontal="left"/>
      <protection locked="0"/>
    </xf>
    <xf numFmtId="0" fontId="18" fillId="0" borderId="0" xfId="0" applyFont="1" applyAlignment="1" applyProtection="1">
      <alignment horizontal="center"/>
      <protection locked="0"/>
    </xf>
    <xf numFmtId="0" fontId="7" fillId="0" borderId="0" xfId="0" applyFont="1" applyProtection="1">
      <alignment vertical="center"/>
      <protection locked="0"/>
    </xf>
    <xf numFmtId="0" fontId="20" fillId="0" borderId="0" xfId="0" applyFont="1" applyProtection="1">
      <alignment vertical="center"/>
      <protection locked="0"/>
    </xf>
    <xf numFmtId="0" fontId="18" fillId="0" borderId="0" xfId="0" applyFont="1" applyAlignment="1" applyProtection="1">
      <alignment horizontal="left" vertical="center"/>
      <protection locked="0"/>
    </xf>
    <xf numFmtId="0" fontId="7" fillId="0" borderId="0" xfId="0" applyFont="1" applyAlignment="1" applyProtection="1">
      <alignment horizontal="center" vertical="center" wrapText="1"/>
      <protection locked="0"/>
    </xf>
    <xf numFmtId="0" fontId="18" fillId="0" borderId="0" xfId="0" quotePrefix="1" applyFont="1" applyAlignment="1" applyProtection="1">
      <alignment horizontal="left" vertical="center"/>
      <protection locked="0"/>
    </xf>
    <xf numFmtId="0" fontId="20" fillId="0" borderId="0" xfId="0" applyFont="1" applyAlignment="1" applyProtection="1">
      <alignment horizontal="left" vertical="center"/>
      <protection locked="0"/>
    </xf>
    <xf numFmtId="0" fontId="18" fillId="0" borderId="0" xfId="0" applyFont="1" applyAlignment="1" applyProtection="1">
      <alignment horizontal="center" vertical="center"/>
      <protection locked="0"/>
    </xf>
    <xf numFmtId="0" fontId="18" fillId="0" borderId="11" xfId="0" applyFont="1" applyBorder="1" applyAlignment="1" applyProtection="1">
      <alignment horizontal="left" vertical="center" wrapText="1"/>
      <protection locked="0"/>
    </xf>
    <xf numFmtId="0" fontId="5" fillId="0" borderId="0" xfId="0" applyFont="1" applyAlignment="1" applyProtection="1">
      <alignment horizontal="left" vertical="center" indent="1"/>
      <protection locked="0"/>
    </xf>
    <xf numFmtId="0" fontId="5" fillId="7" borderId="71" xfId="0" applyFont="1" applyFill="1" applyBorder="1" applyAlignment="1" applyProtection="1">
      <alignment horizontal="center" vertical="center"/>
      <protection locked="0"/>
    </xf>
    <xf numFmtId="0" fontId="18" fillId="0" borderId="32" xfId="0" applyFont="1" applyBorder="1" applyAlignment="1" applyProtection="1">
      <alignment vertical="center" wrapText="1"/>
      <protection locked="0"/>
    </xf>
    <xf numFmtId="0" fontId="7" fillId="0" borderId="0" xfId="0" applyFont="1" applyAlignment="1" applyProtection="1">
      <alignment vertical="top"/>
      <protection locked="0"/>
    </xf>
    <xf numFmtId="0" fontId="7" fillId="0" borderId="0" xfId="0" applyFont="1" applyAlignment="1" applyProtection="1">
      <alignment vertical="center" wrapText="1"/>
      <protection locked="0"/>
    </xf>
    <xf numFmtId="0" fontId="5" fillId="0" borderId="0" xfId="0" applyFont="1" applyAlignment="1" applyProtection="1">
      <alignment vertical="top"/>
      <protection locked="0"/>
    </xf>
    <xf numFmtId="0" fontId="19" fillId="0" borderId="30" xfId="0" applyFont="1" applyBorder="1" applyAlignment="1" applyProtection="1">
      <alignment vertical="top" wrapText="1"/>
      <protection locked="0"/>
    </xf>
    <xf numFmtId="0" fontId="33" fillId="0" borderId="0" xfId="0" applyFont="1" applyAlignment="1" applyProtection="1">
      <protection locked="0"/>
    </xf>
    <xf numFmtId="0" fontId="5" fillId="10" borderId="71" xfId="0" applyFont="1" applyFill="1" applyBorder="1" applyAlignment="1" applyProtection="1">
      <alignment horizontal="center" vertical="center"/>
      <protection locked="0"/>
    </xf>
    <xf numFmtId="0" fontId="5" fillId="10" borderId="72" xfId="0" applyFont="1" applyFill="1" applyBorder="1" applyProtection="1">
      <alignment vertical="center"/>
      <protection locked="0"/>
    </xf>
    <xf numFmtId="0" fontId="36" fillId="0" borderId="0" xfId="0" applyFont="1" applyAlignment="1" applyProtection="1">
      <alignment horizontal="left" vertical="center"/>
      <protection locked="0"/>
    </xf>
    <xf numFmtId="0" fontId="13" fillId="0" borderId="0" xfId="0" applyFont="1" applyAlignment="1" applyProtection="1">
      <alignment horizontal="center" vertical="center"/>
      <protection locked="0"/>
    </xf>
    <xf numFmtId="0" fontId="13" fillId="0" borderId="0" xfId="0" applyFont="1" applyAlignment="1" applyProtection="1">
      <alignment horizontal="center" vertical="center" wrapText="1"/>
      <protection locked="0"/>
    </xf>
    <xf numFmtId="192" fontId="10" fillId="0" borderId="75" xfId="2" applyNumberFormat="1" applyFont="1" applyFill="1" applyBorder="1" applyAlignment="1" applyProtection="1">
      <alignment horizontal="right" vertical="center" shrinkToFit="1"/>
    </xf>
    <xf numFmtId="192" fontId="10" fillId="0" borderId="13" xfId="2" applyNumberFormat="1" applyFont="1" applyFill="1" applyBorder="1" applyAlignment="1" applyProtection="1">
      <alignment horizontal="right" vertical="center" shrinkToFit="1"/>
    </xf>
    <xf numFmtId="0" fontId="5" fillId="0" borderId="69" xfId="0" applyFont="1" applyBorder="1" applyAlignment="1" applyProtection="1">
      <alignment horizontal="center" vertical="center"/>
      <protection locked="0"/>
    </xf>
    <xf numFmtId="49" fontId="5" fillId="0" borderId="69" xfId="0" applyNumberFormat="1" applyFont="1" applyBorder="1" applyAlignment="1" applyProtection="1">
      <alignment horizontal="center" vertical="center"/>
      <protection locked="0"/>
    </xf>
    <xf numFmtId="3" fontId="5" fillId="0" borderId="76" xfId="0" applyNumberFormat="1" applyFont="1" applyBorder="1" applyProtection="1">
      <alignment vertical="center"/>
      <protection locked="0"/>
    </xf>
    <xf numFmtId="3" fontId="5" fillId="0" borderId="7" xfId="0" applyNumberFormat="1" applyFont="1" applyBorder="1" applyProtection="1">
      <alignment vertical="center"/>
      <protection locked="0"/>
    </xf>
    <xf numFmtId="3" fontId="5" fillId="0" borderId="3" xfId="0" applyNumberFormat="1" applyFont="1" applyBorder="1" applyProtection="1">
      <alignment vertical="center"/>
      <protection locked="0"/>
    </xf>
    <xf numFmtId="0" fontId="5" fillId="11" borderId="69" xfId="0" applyFont="1" applyFill="1" applyBorder="1" applyAlignment="1" applyProtection="1">
      <alignment horizontal="center" vertical="center"/>
      <protection locked="0"/>
    </xf>
    <xf numFmtId="0" fontId="5" fillId="0" borderId="13" xfId="0" applyFont="1" applyBorder="1" applyProtection="1">
      <alignment vertical="center"/>
      <protection locked="0"/>
    </xf>
    <xf numFmtId="0" fontId="5" fillId="0" borderId="76" xfId="0" applyFont="1" applyBorder="1" applyProtection="1">
      <alignment vertical="center"/>
      <protection locked="0"/>
    </xf>
    <xf numFmtId="192" fontId="10" fillId="0" borderId="75" xfId="2" applyNumberFormat="1" applyFont="1" applyFill="1" applyBorder="1" applyAlignment="1" applyProtection="1">
      <alignment horizontal="center" vertical="center" shrinkToFit="1"/>
    </xf>
    <xf numFmtId="192" fontId="10" fillId="0" borderId="13" xfId="2" applyNumberFormat="1" applyFont="1" applyFill="1" applyBorder="1" applyAlignment="1" applyProtection="1">
      <alignment horizontal="center" vertical="center" shrinkToFit="1"/>
    </xf>
    <xf numFmtId="0" fontId="34" fillId="0" borderId="69" xfId="0" applyFont="1" applyBorder="1" applyAlignment="1">
      <alignment horizontal="center" vertical="center"/>
    </xf>
    <xf numFmtId="0" fontId="34" fillId="11" borderId="69" xfId="0" applyFont="1" applyFill="1" applyBorder="1" applyAlignment="1" applyProtection="1">
      <alignment horizontal="center" vertical="center"/>
      <protection locked="0"/>
    </xf>
    <xf numFmtId="0" fontId="13" fillId="2" borderId="69" xfId="0" applyFont="1" applyFill="1" applyBorder="1" applyAlignment="1" applyProtection="1">
      <alignment horizontal="center" vertical="center" textRotation="255" shrinkToFit="1"/>
      <protection locked="0"/>
    </xf>
    <xf numFmtId="0" fontId="6" fillId="0" borderId="72" xfId="0" applyFont="1" applyBorder="1" applyProtection="1">
      <alignment vertical="center"/>
      <protection locked="0"/>
    </xf>
    <xf numFmtId="0" fontId="5" fillId="0" borderId="72" xfId="0" applyFont="1" applyBorder="1" applyAlignment="1" applyProtection="1">
      <alignment horizontal="left" vertical="center" wrapText="1"/>
      <protection locked="0"/>
    </xf>
    <xf numFmtId="0" fontId="5" fillId="0" borderId="71" xfId="0" applyFont="1" applyBorder="1" applyProtection="1">
      <alignment vertical="center"/>
      <protection locked="0"/>
    </xf>
    <xf numFmtId="0" fontId="43" fillId="0" borderId="69" xfId="0" applyFont="1" applyBorder="1" applyAlignment="1">
      <alignment vertical="center" shrinkToFit="1"/>
    </xf>
    <xf numFmtId="17" fontId="43" fillId="0" borderId="69" xfId="0" applyNumberFormat="1" applyFont="1" applyBorder="1" applyAlignment="1">
      <alignment vertical="center" shrinkToFit="1"/>
    </xf>
    <xf numFmtId="0" fontId="11" fillId="0" borderId="0" xfId="0" applyFont="1" applyAlignment="1" applyProtection="1">
      <alignment vertical="center" wrapText="1"/>
      <protection locked="0"/>
    </xf>
    <xf numFmtId="0" fontId="5" fillId="0" borderId="27" xfId="0" applyFont="1" applyBorder="1" applyAlignment="1" applyProtection="1">
      <protection locked="0"/>
    </xf>
    <xf numFmtId="0" fontId="18" fillId="0" borderId="32" xfId="0" applyFont="1" applyBorder="1" applyProtection="1">
      <alignment vertical="center"/>
      <protection locked="0"/>
    </xf>
    <xf numFmtId="0" fontId="18" fillId="0" borderId="33" xfId="0" applyFont="1" applyBorder="1" applyAlignment="1" applyProtection="1">
      <alignment wrapText="1"/>
      <protection locked="0"/>
    </xf>
    <xf numFmtId="0" fontId="5" fillId="0" borderId="28" xfId="0" applyFont="1" applyBorder="1" applyAlignment="1" applyProtection="1">
      <protection locked="0"/>
    </xf>
    <xf numFmtId="0" fontId="18" fillId="0" borderId="26" xfId="0" applyFont="1" applyBorder="1" applyAlignment="1" applyProtection="1">
      <alignment wrapText="1"/>
      <protection locked="0"/>
    </xf>
    <xf numFmtId="0" fontId="5" fillId="0" borderId="28" xfId="15" applyFont="1" applyBorder="1" applyAlignment="1" applyProtection="1">
      <alignment vertical="top" shrinkToFit="1"/>
      <protection locked="0"/>
    </xf>
    <xf numFmtId="0" fontId="7" fillId="11" borderId="76" xfId="0" applyFont="1" applyFill="1" applyBorder="1" applyAlignment="1" applyProtection="1">
      <alignment horizontal="center" vertical="center"/>
      <protection locked="0"/>
    </xf>
    <xf numFmtId="0" fontId="7" fillId="0" borderId="0" xfId="0" applyFont="1" applyAlignment="1" applyProtection="1">
      <alignment horizontal="center" vertical="center"/>
      <protection locked="0"/>
    </xf>
    <xf numFmtId="0" fontId="5" fillId="0" borderId="26" xfId="0" applyFont="1" applyBorder="1" applyAlignment="1" applyProtection="1">
      <alignment vertical="top"/>
      <protection locked="0"/>
    </xf>
    <xf numFmtId="0" fontId="7" fillId="11" borderId="69" xfId="0" applyFont="1" applyFill="1" applyBorder="1" applyAlignment="1" applyProtection="1">
      <alignment horizontal="center" vertical="center"/>
      <protection locked="0"/>
    </xf>
    <xf numFmtId="0" fontId="5" fillId="0" borderId="26" xfId="0" applyFont="1" applyBorder="1" applyAlignment="1" applyProtection="1">
      <alignment vertical="top" wrapText="1"/>
      <protection locked="0"/>
    </xf>
    <xf numFmtId="0" fontId="5" fillId="0" borderId="29" xfId="15" applyFont="1" applyBorder="1" applyAlignment="1" applyProtection="1">
      <alignment vertical="top" shrinkToFit="1"/>
      <protection locked="0"/>
    </xf>
    <xf numFmtId="0" fontId="5" fillId="0" borderId="30" xfId="0" applyFont="1" applyBorder="1" applyAlignment="1" applyProtection="1">
      <alignment vertical="top"/>
      <protection locked="0"/>
    </xf>
    <xf numFmtId="0" fontId="5" fillId="0" borderId="31" xfId="0" applyFont="1" applyBorder="1" applyAlignment="1" applyProtection="1">
      <alignment vertical="top"/>
      <protection locked="0"/>
    </xf>
    <xf numFmtId="0" fontId="5" fillId="0" borderId="93" xfId="15" applyFont="1" applyBorder="1" applyAlignment="1" applyProtection="1">
      <alignment vertical="top" shrinkToFit="1"/>
      <protection locked="0"/>
    </xf>
    <xf numFmtId="0" fontId="5" fillId="0" borderId="93" xfId="0" applyFont="1" applyBorder="1" applyAlignment="1" applyProtection="1">
      <alignment vertical="top"/>
      <protection locked="0"/>
    </xf>
    <xf numFmtId="0" fontId="19" fillId="0" borderId="93" xfId="0" applyFont="1" applyBorder="1" applyAlignment="1" applyProtection="1">
      <alignment vertical="top" wrapText="1"/>
      <protection locked="0"/>
    </xf>
    <xf numFmtId="0" fontId="5" fillId="0" borderId="27" xfId="0" applyFont="1" applyBorder="1" applyProtection="1">
      <alignment vertical="center"/>
      <protection locked="0"/>
    </xf>
    <xf numFmtId="0" fontId="18" fillId="0" borderId="32" xfId="0" applyFont="1" applyBorder="1" applyAlignment="1" applyProtection="1">
      <alignment horizontal="left" vertical="center" wrapText="1"/>
      <protection locked="0"/>
    </xf>
    <xf numFmtId="0" fontId="5" fillId="0" borderId="32" xfId="0" applyFont="1" applyBorder="1" applyProtection="1">
      <alignment vertical="center"/>
      <protection locked="0"/>
    </xf>
    <xf numFmtId="0" fontId="19" fillId="0" borderId="33" xfId="0" applyFont="1" applyBorder="1" applyAlignment="1" applyProtection="1">
      <alignment vertical="center" wrapText="1"/>
      <protection locked="0"/>
    </xf>
    <xf numFmtId="0" fontId="5" fillId="0" borderId="28" xfId="0" applyFont="1" applyBorder="1" applyProtection="1">
      <alignment vertical="center"/>
      <protection locked="0"/>
    </xf>
    <xf numFmtId="0" fontId="19" fillId="0" borderId="26" xfId="0" applyFont="1" applyBorder="1" applyAlignment="1" applyProtection="1">
      <alignment vertical="center" wrapText="1"/>
      <protection locked="0"/>
    </xf>
    <xf numFmtId="0" fontId="18" fillId="0" borderId="30" xfId="0" applyFont="1" applyBorder="1" applyAlignment="1" applyProtection="1">
      <alignment vertical="top" wrapText="1"/>
      <protection locked="0"/>
    </xf>
    <xf numFmtId="0" fontId="5" fillId="0" borderId="32" xfId="15" applyFont="1" applyBorder="1" applyAlignment="1" applyProtection="1">
      <alignment vertical="top" shrinkToFit="1"/>
      <protection locked="0"/>
    </xf>
    <xf numFmtId="0" fontId="5" fillId="0" borderId="32" xfId="0" applyFont="1" applyBorder="1" applyAlignment="1" applyProtection="1">
      <alignment vertical="top"/>
      <protection locked="0"/>
    </xf>
    <xf numFmtId="0" fontId="18" fillId="0" borderId="32" xfId="0" applyFont="1" applyBorder="1" applyAlignment="1" applyProtection="1">
      <alignment horizontal="left" vertical="center"/>
      <protection locked="0"/>
    </xf>
    <xf numFmtId="0" fontId="18" fillId="0" borderId="32" xfId="0" applyFont="1" applyBorder="1" applyAlignment="1" applyProtection="1">
      <alignment vertical="top" wrapText="1"/>
      <protection locked="0"/>
    </xf>
    <xf numFmtId="0" fontId="7" fillId="2" borderId="5" xfId="0" applyFont="1" applyFill="1" applyBorder="1" applyAlignment="1" applyProtection="1">
      <alignment vertical="center" wrapText="1"/>
      <protection locked="0"/>
    </xf>
    <xf numFmtId="0" fontId="13" fillId="11" borderId="70" xfId="0" applyFont="1" applyFill="1" applyBorder="1" applyAlignment="1" applyProtection="1">
      <alignment horizontal="left" vertical="center" wrapText="1"/>
      <protection locked="0"/>
    </xf>
    <xf numFmtId="0" fontId="13" fillId="11" borderId="71" xfId="0" applyFont="1" applyFill="1" applyBorder="1" applyAlignment="1" applyProtection="1">
      <alignment horizontal="left" vertical="center" wrapText="1"/>
      <protection locked="0"/>
    </xf>
    <xf numFmtId="0" fontId="13" fillId="11" borderId="72" xfId="0" applyFont="1" applyFill="1" applyBorder="1" applyAlignment="1" applyProtection="1">
      <alignment horizontal="left" vertical="center" wrapText="1"/>
      <protection locked="0"/>
    </xf>
    <xf numFmtId="0" fontId="34" fillId="11" borderId="13" xfId="0" applyFont="1" applyFill="1" applyBorder="1" applyAlignment="1" applyProtection="1">
      <alignment horizontal="center" vertical="center" shrinkToFit="1"/>
      <protection locked="0"/>
    </xf>
    <xf numFmtId="0" fontId="5" fillId="11" borderId="70" xfId="0" applyFont="1" applyFill="1" applyBorder="1" applyAlignment="1" applyProtection="1">
      <alignment horizontal="center" vertical="center" wrapText="1"/>
      <protection locked="0"/>
    </xf>
    <xf numFmtId="0" fontId="5" fillId="11" borderId="72" xfId="0" applyFont="1" applyFill="1" applyBorder="1" applyAlignment="1" applyProtection="1">
      <alignment horizontal="center" vertical="center" wrapText="1"/>
      <protection locked="0"/>
    </xf>
    <xf numFmtId="202" fontId="5" fillId="11" borderId="70" xfId="0" applyNumberFormat="1" applyFont="1" applyFill="1" applyBorder="1" applyAlignment="1" applyProtection="1">
      <alignment horizontal="left" vertical="center" wrapText="1"/>
      <protection locked="0"/>
    </xf>
    <xf numFmtId="202" fontId="5" fillId="11" borderId="71" xfId="0" applyNumberFormat="1" applyFont="1" applyFill="1" applyBorder="1" applyAlignment="1" applyProtection="1">
      <alignment horizontal="left" vertical="center" wrapText="1"/>
      <protection locked="0"/>
    </xf>
    <xf numFmtId="0" fontId="13" fillId="11" borderId="69" xfId="0" applyFont="1" applyFill="1" applyBorder="1" applyAlignment="1" applyProtection="1">
      <alignment horizontal="center" vertical="center"/>
      <protection locked="0"/>
    </xf>
    <xf numFmtId="192" fontId="39" fillId="0" borderId="75" xfId="2" applyNumberFormat="1" applyFont="1" applyFill="1" applyBorder="1" applyAlignment="1" applyProtection="1">
      <alignment horizontal="right" vertical="center" shrinkToFit="1"/>
    </xf>
    <xf numFmtId="192" fontId="39" fillId="0" borderId="13" xfId="2" applyNumberFormat="1" applyFont="1" applyFill="1" applyBorder="1" applyAlignment="1" applyProtection="1">
      <alignment horizontal="right" vertical="center" shrinkToFit="1"/>
    </xf>
    <xf numFmtId="192" fontId="39" fillId="0" borderId="8" xfId="2" applyNumberFormat="1" applyFont="1" applyFill="1" applyBorder="1" applyAlignment="1" applyProtection="1">
      <alignment horizontal="right" vertical="center" shrinkToFit="1"/>
    </xf>
    <xf numFmtId="0" fontId="43" fillId="0" borderId="0" xfId="0" applyFont="1" applyProtection="1">
      <alignment vertical="center"/>
      <protection locked="0"/>
    </xf>
    <xf numFmtId="0" fontId="0" fillId="0" borderId="0" xfId="0" applyProtection="1">
      <alignment vertical="center"/>
      <protection locked="0"/>
    </xf>
    <xf numFmtId="0" fontId="7" fillId="0" borderId="0" xfId="0" applyFont="1" applyAlignment="1" applyProtection="1">
      <alignment vertical="top" wrapText="1"/>
      <protection locked="0"/>
    </xf>
    <xf numFmtId="0" fontId="19" fillId="0" borderId="0" xfId="0" applyFont="1" applyAlignment="1" applyProtection="1">
      <alignment horizontal="left" vertical="center" wrapText="1"/>
      <protection locked="0"/>
    </xf>
    <xf numFmtId="190" fontId="10" fillId="0" borderId="0" xfId="2" applyNumberFormat="1" applyFont="1" applyFill="1" applyBorder="1" applyAlignment="1" applyProtection="1">
      <alignment horizontal="right" vertical="center" wrapText="1"/>
      <protection locked="0"/>
    </xf>
    <xf numFmtId="0" fontId="25" fillId="0" borderId="0" xfId="0" applyFont="1" applyProtection="1">
      <alignment vertical="center"/>
      <protection locked="0"/>
    </xf>
    <xf numFmtId="0" fontId="19" fillId="0" borderId="0" xfId="0" applyFont="1" applyAlignment="1" applyProtection="1">
      <alignment vertical="center" wrapText="1"/>
      <protection locked="0"/>
    </xf>
    <xf numFmtId="0" fontId="6" fillId="0" borderId="0" xfId="0" applyFont="1" applyAlignment="1" applyProtection="1">
      <alignment horizontal="right" vertical="center"/>
      <protection locked="0"/>
    </xf>
    <xf numFmtId="0" fontId="5" fillId="0" borderId="0" xfId="0" applyFont="1" applyAlignment="1" applyProtection="1">
      <alignment horizontal="right" vertical="center"/>
      <protection locked="0"/>
    </xf>
    <xf numFmtId="0" fontId="5" fillId="0" borderId="0" xfId="0" quotePrefix="1" applyFont="1" applyProtection="1">
      <alignment vertical="center"/>
      <protection locked="0"/>
    </xf>
    <xf numFmtId="193" fontId="6" fillId="0" borderId="0" xfId="0" applyNumberFormat="1" applyFont="1" applyAlignment="1" applyProtection="1">
      <alignment horizontal="center" vertical="center"/>
      <protection locked="0"/>
    </xf>
    <xf numFmtId="194" fontId="6" fillId="0" borderId="0" xfId="0" applyNumberFormat="1" applyFont="1" applyAlignment="1" applyProtection="1">
      <alignment horizontal="center" vertical="center"/>
      <protection locked="0"/>
    </xf>
    <xf numFmtId="193" fontId="5" fillId="0" borderId="0" xfId="0" applyNumberFormat="1" applyFont="1" applyAlignment="1" applyProtection="1">
      <alignment horizontal="center" vertical="center"/>
      <protection locked="0"/>
    </xf>
    <xf numFmtId="194" fontId="5" fillId="0" borderId="0" xfId="0" applyNumberFormat="1" applyFont="1" applyAlignment="1" applyProtection="1">
      <alignment horizontal="center" vertical="center"/>
      <protection locked="0"/>
    </xf>
    <xf numFmtId="204" fontId="5" fillId="0" borderId="0" xfId="0" applyNumberFormat="1" applyFont="1" applyProtection="1">
      <alignment vertical="center"/>
      <protection locked="0"/>
    </xf>
    <xf numFmtId="0" fontId="5" fillId="0" borderId="0" xfId="0" quotePrefix="1" applyFont="1" applyAlignment="1" applyProtection="1">
      <alignment horizontal="right" vertical="center"/>
      <protection locked="0"/>
    </xf>
    <xf numFmtId="0" fontId="18" fillId="0" borderId="0" xfId="0" quotePrefix="1" applyFont="1" applyProtection="1">
      <alignment vertical="center"/>
      <protection locked="0"/>
    </xf>
    <xf numFmtId="193" fontId="6" fillId="11" borderId="69" xfId="0" applyNumberFormat="1" applyFont="1" applyFill="1" applyBorder="1" applyAlignment="1" applyProtection="1">
      <alignment vertical="center" shrinkToFit="1"/>
      <protection locked="0"/>
    </xf>
    <xf numFmtId="0" fontId="5" fillId="0" borderId="0" xfId="0" applyFont="1" applyAlignment="1" applyProtection="1">
      <alignment horizontal="left" vertical="top" wrapText="1"/>
      <protection locked="0"/>
    </xf>
    <xf numFmtId="0" fontId="25" fillId="0" borderId="0" xfId="0" applyFont="1" applyAlignment="1" applyProtection="1">
      <alignment horizontal="left" vertical="top" wrapText="1"/>
      <protection locked="0"/>
    </xf>
    <xf numFmtId="0" fontId="5" fillId="0" borderId="0" xfId="0" applyFont="1" applyAlignment="1" applyProtection="1">
      <alignment horizontal="left" vertical="top"/>
      <protection locked="0"/>
    </xf>
    <xf numFmtId="0" fontId="25" fillId="0" borderId="0" xfId="0" applyFont="1" applyAlignment="1" applyProtection="1">
      <alignment horizontal="left" vertical="center" wrapText="1"/>
      <protection locked="0"/>
    </xf>
    <xf numFmtId="0" fontId="26" fillId="0" borderId="0" xfId="0" applyFont="1" applyAlignment="1" applyProtection="1">
      <alignment vertical="center" wrapText="1"/>
      <protection locked="0"/>
    </xf>
    <xf numFmtId="0" fontId="26" fillId="0" borderId="0" xfId="0" applyFont="1" applyProtection="1">
      <alignment vertical="center"/>
      <protection locked="0"/>
    </xf>
    <xf numFmtId="0" fontId="19" fillId="0" borderId="0" xfId="0" applyFont="1" applyProtection="1">
      <alignment vertical="center"/>
      <protection locked="0"/>
    </xf>
    <xf numFmtId="0" fontId="5" fillId="0" borderId="71" xfId="0" applyFont="1" applyBorder="1" applyAlignment="1" applyProtection="1">
      <alignment horizontal="center" vertical="center" shrinkToFit="1"/>
      <protection locked="0"/>
    </xf>
    <xf numFmtId="0" fontId="10" fillId="11" borderId="71" xfId="0" applyFont="1" applyFill="1" applyBorder="1" applyAlignment="1" applyProtection="1">
      <alignment horizontal="center" vertical="center"/>
      <protection locked="0"/>
    </xf>
    <xf numFmtId="0" fontId="52" fillId="0" borderId="0" xfId="10" applyFont="1">
      <alignment vertical="center"/>
    </xf>
    <xf numFmtId="0" fontId="52" fillId="4" borderId="0" xfId="10" applyFont="1" applyFill="1">
      <alignment vertical="center"/>
    </xf>
    <xf numFmtId="0" fontId="30" fillId="0" borderId="0" xfId="10" applyFont="1" applyAlignment="1">
      <alignment horizontal="left" vertical="center"/>
    </xf>
    <xf numFmtId="0" fontId="52" fillId="0" borderId="0" xfId="10" applyFont="1" applyAlignment="1">
      <alignment horizontal="left" vertical="center"/>
    </xf>
    <xf numFmtId="0" fontId="52" fillId="0" borderId="0" xfId="10" applyFont="1" applyAlignment="1">
      <alignment vertical="center" wrapText="1"/>
    </xf>
    <xf numFmtId="0" fontId="52" fillId="0" borderId="0" xfId="10" applyFont="1" applyAlignment="1">
      <alignment horizontal="center" vertical="center"/>
    </xf>
    <xf numFmtId="0" fontId="30" fillId="0" borderId="0" xfId="10" applyFont="1">
      <alignment vertical="center"/>
    </xf>
    <xf numFmtId="0" fontId="30" fillId="4" borderId="0" xfId="10" applyFont="1" applyFill="1">
      <alignment vertical="center"/>
    </xf>
    <xf numFmtId="0" fontId="55" fillId="0" borderId="69" xfId="20" applyFont="1" applyBorder="1" applyAlignment="1">
      <alignment horizontal="center" vertical="center" shrinkToFit="1"/>
    </xf>
    <xf numFmtId="0" fontId="31" fillId="0" borderId="0" xfId="10" applyFont="1" applyAlignment="1">
      <alignment horizontal="left" vertical="center"/>
    </xf>
    <xf numFmtId="0" fontId="30" fillId="0" borderId="0" xfId="10" applyFont="1" applyProtection="1">
      <alignment vertical="center"/>
      <protection locked="0"/>
    </xf>
    <xf numFmtId="0" fontId="31" fillId="0" borderId="0" xfId="10" applyFont="1" applyAlignment="1" applyProtection="1">
      <alignment horizontal="left" vertical="center"/>
      <protection locked="0"/>
    </xf>
    <xf numFmtId="0" fontId="30" fillId="4" borderId="0" xfId="10" applyFont="1" applyFill="1" applyProtection="1">
      <alignment vertical="center"/>
      <protection locked="0"/>
    </xf>
    <xf numFmtId="0" fontId="25" fillId="0" borderId="12" xfId="0" applyFont="1" applyBorder="1" applyAlignment="1" applyProtection="1">
      <alignment horizontal="center" vertical="top" wrapText="1"/>
      <protection locked="0"/>
    </xf>
    <xf numFmtId="192" fontId="10" fillId="0" borderId="52" xfId="2" applyNumberFormat="1" applyFont="1" applyFill="1" applyBorder="1" applyAlignment="1" applyProtection="1">
      <alignment shrinkToFit="1"/>
    </xf>
    <xf numFmtId="184" fontId="8" fillId="11" borderId="0" xfId="0" applyNumberFormat="1" applyFont="1" applyFill="1" applyAlignment="1">
      <alignment horizontal="left" vertical="center"/>
    </xf>
    <xf numFmtId="0" fontId="5" fillId="7" borderId="72" xfId="0" applyFont="1" applyFill="1" applyBorder="1" applyProtection="1">
      <alignment vertical="center"/>
      <protection locked="0"/>
    </xf>
    <xf numFmtId="0" fontId="5" fillId="2" borderId="75" xfId="0" applyFont="1" applyFill="1" applyBorder="1" applyAlignment="1" applyProtection="1">
      <alignment horizontal="center" vertical="center"/>
      <protection locked="0"/>
    </xf>
    <xf numFmtId="0" fontId="5" fillId="2" borderId="13" xfId="0" applyFont="1" applyFill="1" applyBorder="1" applyAlignment="1" applyProtection="1">
      <alignment horizontal="center" vertical="center"/>
      <protection locked="0"/>
    </xf>
    <xf numFmtId="0" fontId="5" fillId="0" borderId="72" xfId="0" applyFont="1" applyBorder="1" applyProtection="1">
      <alignment vertical="center"/>
      <protection locked="0"/>
    </xf>
    <xf numFmtId="0" fontId="5" fillId="0" borderId="72" xfId="0" applyFont="1" applyBorder="1" applyAlignment="1" applyProtection="1">
      <alignment vertical="center" wrapText="1"/>
      <protection locked="0"/>
    </xf>
    <xf numFmtId="0" fontId="5" fillId="0" borderId="13" xfId="0" applyFont="1" applyBorder="1" applyAlignment="1" applyProtection="1">
      <alignment horizontal="left" vertical="center" wrapText="1"/>
      <protection locked="0"/>
    </xf>
    <xf numFmtId="0" fontId="5" fillId="0" borderId="72" xfId="0" applyFont="1" applyBorder="1" applyAlignment="1" applyProtection="1">
      <alignment horizontal="left" vertical="center" shrinkToFit="1"/>
      <protection locked="0"/>
    </xf>
    <xf numFmtId="0" fontId="5" fillId="0" borderId="13" xfId="0" applyFont="1" applyBorder="1" applyAlignment="1" applyProtection="1">
      <alignment vertical="center" wrapText="1"/>
      <protection locked="0"/>
    </xf>
    <xf numFmtId="0" fontId="7" fillId="0" borderId="72" xfId="0" applyFont="1" applyBorder="1" applyAlignment="1" applyProtection="1">
      <alignment vertical="center" wrapText="1"/>
      <protection locked="0"/>
    </xf>
    <xf numFmtId="0" fontId="7" fillId="0" borderId="72" xfId="0" applyFont="1" applyBorder="1" applyAlignment="1" applyProtection="1">
      <alignment vertical="center" shrinkToFit="1"/>
      <protection locked="0"/>
    </xf>
    <xf numFmtId="0" fontId="36" fillId="7" borderId="71" xfId="0" applyFont="1" applyFill="1" applyBorder="1" applyAlignment="1" applyProtection="1">
      <alignment horizontal="left" vertical="center"/>
      <protection locked="0"/>
    </xf>
    <xf numFmtId="0" fontId="7" fillId="0" borderId="0" xfId="0" applyFont="1" applyAlignment="1" applyProtection="1">
      <alignment horizontal="right" vertical="center" wrapText="1"/>
      <protection locked="0"/>
    </xf>
    <xf numFmtId="0" fontId="44" fillId="0" borderId="81" xfId="5" applyFont="1" applyBorder="1">
      <alignment vertical="center"/>
    </xf>
    <xf numFmtId="0" fontId="43" fillId="0" borderId="81" xfId="5" applyFont="1" applyBorder="1">
      <alignment vertical="center"/>
    </xf>
    <xf numFmtId="0" fontId="44" fillId="0" borderId="86" xfId="5" applyFont="1" applyBorder="1">
      <alignment vertical="center"/>
    </xf>
    <xf numFmtId="0" fontId="44" fillId="0" borderId="81" xfId="5" quotePrefix="1" applyFont="1" applyBorder="1" applyAlignment="1">
      <alignment horizontal="right" vertical="center"/>
    </xf>
    <xf numFmtId="0" fontId="5" fillId="4" borderId="0" xfId="0" applyFont="1" applyFill="1" applyAlignment="1" applyProtection="1">
      <alignment horizontal="center" vertical="center"/>
      <protection locked="0"/>
    </xf>
    <xf numFmtId="0" fontId="34" fillId="0" borderId="70" xfId="0" applyFont="1" applyBorder="1" applyAlignment="1" applyProtection="1">
      <alignment horizontal="center" vertical="center"/>
      <protection locked="0"/>
    </xf>
    <xf numFmtId="197" fontId="39" fillId="0" borderId="0" xfId="2" applyNumberFormat="1" applyFont="1" applyFill="1" applyBorder="1" applyAlignment="1" applyProtection="1">
      <alignment horizontal="right" vertical="center" wrapText="1"/>
      <protection locked="0"/>
    </xf>
    <xf numFmtId="0" fontId="34" fillId="0" borderId="69" xfId="0" applyFont="1" applyBorder="1" applyAlignment="1" applyProtection="1">
      <alignment horizontal="center" vertical="center"/>
      <protection locked="0"/>
    </xf>
    <xf numFmtId="181" fontId="39" fillId="12" borderId="35" xfId="2" applyNumberFormat="1" applyFont="1" applyFill="1" applyBorder="1" applyAlignment="1" applyProtection="1">
      <alignment horizontal="right" vertical="center" shrinkToFit="1"/>
      <protection locked="0"/>
    </xf>
    <xf numFmtId="181" fontId="39" fillId="12" borderId="35" xfId="2" applyNumberFormat="1" applyFont="1" applyFill="1" applyBorder="1" applyAlignment="1" applyProtection="1">
      <alignment horizontal="right" vertical="center" shrinkToFit="1"/>
    </xf>
    <xf numFmtId="184" fontId="8" fillId="12" borderId="0" xfId="0" applyNumberFormat="1" applyFont="1" applyFill="1" applyAlignment="1">
      <alignment horizontal="left" vertical="center"/>
    </xf>
    <xf numFmtId="0" fontId="5" fillId="0" borderId="72" xfId="0" applyFont="1" applyBorder="1" applyAlignment="1" applyProtection="1">
      <alignment horizontal="center" vertical="center" wrapText="1"/>
      <protection locked="0"/>
    </xf>
    <xf numFmtId="0" fontId="5" fillId="0" borderId="70" xfId="0" applyFont="1" applyBorder="1" applyProtection="1">
      <alignment vertical="center"/>
      <protection locked="0"/>
    </xf>
    <xf numFmtId="0" fontId="18" fillId="0" borderId="72" xfId="0" applyFont="1" applyBorder="1" applyAlignment="1" applyProtection="1">
      <alignment vertical="center" wrapText="1"/>
      <protection locked="0"/>
    </xf>
    <xf numFmtId="0" fontId="5" fillId="0" borderId="75" xfId="0" applyFont="1" applyBorder="1" applyAlignment="1" applyProtection="1">
      <alignment horizontal="center" vertical="center" wrapText="1"/>
      <protection locked="0"/>
    </xf>
    <xf numFmtId="192" fontId="10" fillId="0" borderId="75" xfId="2" applyNumberFormat="1" applyFont="1" applyFill="1" applyBorder="1" applyAlignment="1" applyProtection="1">
      <alignment horizontal="right" vertical="center" shrinkToFit="1"/>
      <protection locked="0"/>
    </xf>
    <xf numFmtId="192" fontId="10" fillId="0" borderId="13" xfId="2" applyNumberFormat="1" applyFont="1" applyFill="1" applyBorder="1" applyAlignment="1" applyProtection="1">
      <alignment horizontal="left" vertical="center" shrinkToFit="1"/>
      <protection locked="0"/>
    </xf>
    <xf numFmtId="0" fontId="5" fillId="2" borderId="11" xfId="0" applyFont="1" applyFill="1" applyBorder="1" applyAlignment="1">
      <alignment horizontal="center" vertical="center" wrapText="1" shrinkToFit="1"/>
    </xf>
    <xf numFmtId="0" fontId="5" fillId="2" borderId="5" xfId="0" applyFont="1" applyFill="1" applyBorder="1">
      <alignment vertical="center"/>
    </xf>
    <xf numFmtId="0" fontId="5" fillId="2" borderId="13" xfId="0" applyFont="1" applyFill="1" applyBorder="1">
      <alignment vertical="center"/>
    </xf>
    <xf numFmtId="0" fontId="5" fillId="2" borderId="5" xfId="0" applyFont="1" applyFill="1" applyBorder="1" applyAlignment="1">
      <alignment horizontal="center" vertical="center" wrapText="1" shrinkToFit="1"/>
    </xf>
    <xf numFmtId="0" fontId="5" fillId="2" borderId="2" xfId="0" applyFont="1" applyFill="1" applyBorder="1" applyAlignment="1" applyProtection="1">
      <alignment horizontal="left" vertical="center" wrapText="1"/>
      <protection locked="0"/>
    </xf>
    <xf numFmtId="0" fontId="5" fillId="2" borderId="7" xfId="0" applyFont="1" applyFill="1" applyBorder="1" applyAlignment="1" applyProtection="1">
      <alignment horizontal="left" vertical="center" wrapText="1"/>
      <protection locked="0"/>
    </xf>
    <xf numFmtId="0" fontId="5" fillId="2" borderId="3" xfId="0" applyFont="1" applyFill="1" applyBorder="1" applyAlignment="1" applyProtection="1">
      <alignment horizontal="left" vertical="center" wrapText="1"/>
      <protection locked="0"/>
    </xf>
    <xf numFmtId="0" fontId="32" fillId="2" borderId="70" xfId="0" applyFont="1" applyFill="1" applyBorder="1" applyAlignment="1" applyProtection="1">
      <alignment horizontal="center" vertical="center" shrinkToFit="1"/>
      <protection locked="0"/>
    </xf>
    <xf numFmtId="0" fontId="32" fillId="2" borderId="72" xfId="0" applyFont="1" applyFill="1" applyBorder="1" applyAlignment="1" applyProtection="1">
      <alignment horizontal="center" vertical="center" shrinkToFit="1"/>
      <protection locked="0"/>
    </xf>
    <xf numFmtId="0" fontId="5" fillId="2" borderId="6" xfId="0" applyFont="1" applyFill="1" applyBorder="1" applyAlignment="1" applyProtection="1">
      <alignment horizontal="center" vertical="center"/>
      <protection locked="0"/>
    </xf>
    <xf numFmtId="0" fontId="5" fillId="2" borderId="75" xfId="0" applyFont="1" applyFill="1" applyBorder="1" applyAlignment="1" applyProtection="1">
      <alignment horizontal="center" vertical="center"/>
      <protection locked="0"/>
    </xf>
    <xf numFmtId="0" fontId="5" fillId="2" borderId="12" xfId="0" applyFont="1" applyFill="1" applyBorder="1" applyAlignment="1" applyProtection="1">
      <alignment horizontal="center" vertical="center"/>
      <protection locked="0"/>
    </xf>
    <xf numFmtId="0" fontId="5" fillId="2" borderId="13" xfId="0" applyFont="1" applyFill="1" applyBorder="1" applyAlignment="1" applyProtection="1">
      <alignment horizontal="center" vertical="center"/>
      <protection locked="0"/>
    </xf>
    <xf numFmtId="180" fontId="39" fillId="0" borderId="11" xfId="2" applyNumberFormat="1" applyFont="1" applyFill="1" applyBorder="1" applyAlignment="1" applyProtection="1">
      <alignment horizontal="right" vertical="center" shrinkToFit="1"/>
    </xf>
    <xf numFmtId="180" fontId="39" fillId="0" borderId="8" xfId="2" applyNumberFormat="1" applyFont="1" applyFill="1" applyBorder="1" applyAlignment="1" applyProtection="1">
      <alignment horizontal="right" vertical="center" shrinkToFit="1"/>
    </xf>
    <xf numFmtId="180" fontId="39" fillId="0" borderId="5" xfId="2" applyNumberFormat="1" applyFont="1" applyFill="1" applyBorder="1" applyAlignment="1" applyProtection="1">
      <alignment horizontal="right" vertical="center" shrinkToFit="1"/>
    </xf>
    <xf numFmtId="180" fontId="39" fillId="0" borderId="13" xfId="2" applyNumberFormat="1" applyFont="1" applyFill="1" applyBorder="1" applyAlignment="1" applyProtection="1">
      <alignment horizontal="right" vertical="center" shrinkToFit="1"/>
    </xf>
    <xf numFmtId="199" fontId="39" fillId="0" borderId="9" xfId="2" applyNumberFormat="1" applyFont="1" applyFill="1" applyBorder="1" applyAlignment="1" applyProtection="1">
      <alignment horizontal="right" vertical="center" shrinkToFit="1"/>
    </xf>
    <xf numFmtId="199" fontId="39" fillId="0" borderId="75" xfId="2" applyNumberFormat="1" applyFont="1" applyFill="1" applyBorder="1" applyAlignment="1" applyProtection="1">
      <alignment horizontal="right" vertical="center" shrinkToFit="1"/>
    </xf>
    <xf numFmtId="0" fontId="38" fillId="2" borderId="69" xfId="0" applyFont="1" applyFill="1" applyBorder="1" applyAlignment="1" applyProtection="1">
      <alignment horizontal="center" vertical="center" wrapText="1"/>
      <protection locked="0"/>
    </xf>
    <xf numFmtId="176" fontId="5" fillId="0" borderId="9" xfId="2" applyNumberFormat="1" applyFont="1" applyFill="1" applyBorder="1" applyAlignment="1" applyProtection="1">
      <alignment vertical="center" shrinkToFit="1"/>
      <protection locked="0"/>
    </xf>
    <xf numFmtId="176" fontId="5" fillId="0" borderId="5" xfId="2" applyNumberFormat="1" applyFont="1" applyFill="1" applyBorder="1" applyAlignment="1" applyProtection="1">
      <alignment vertical="center" shrinkToFit="1"/>
      <protection locked="0"/>
    </xf>
    <xf numFmtId="176" fontId="5" fillId="0" borderId="6" xfId="2" applyNumberFormat="1" applyFont="1" applyFill="1" applyBorder="1" applyAlignment="1" applyProtection="1">
      <alignment horizontal="center" vertical="center" shrinkToFit="1"/>
      <protection locked="0"/>
    </xf>
    <xf numFmtId="176" fontId="5" fillId="0" borderId="12" xfId="2" applyNumberFormat="1" applyFont="1" applyFill="1" applyBorder="1" applyAlignment="1" applyProtection="1">
      <alignment horizontal="center" vertical="center" shrinkToFit="1"/>
      <protection locked="0"/>
    </xf>
    <xf numFmtId="211" fontId="39" fillId="11" borderId="13" xfId="2" applyNumberFormat="1" applyFont="1" applyFill="1" applyBorder="1" applyAlignment="1" applyProtection="1">
      <alignment horizontal="right" vertical="center" shrinkToFit="1"/>
      <protection locked="0"/>
    </xf>
    <xf numFmtId="211" fontId="39" fillId="11" borderId="3" xfId="2" applyNumberFormat="1" applyFont="1" applyFill="1" applyBorder="1" applyAlignment="1" applyProtection="1">
      <alignment horizontal="right" vertical="center" shrinkToFit="1"/>
      <protection locked="0"/>
    </xf>
    <xf numFmtId="199" fontId="39" fillId="0" borderId="9" xfId="2" applyNumberFormat="1" applyFont="1" applyFill="1" applyBorder="1" applyAlignment="1" applyProtection="1">
      <alignment horizontal="right" vertical="center" shrinkToFit="1"/>
      <protection locked="0"/>
    </xf>
    <xf numFmtId="199" fontId="39" fillId="0" borderId="10" xfId="2" applyNumberFormat="1" applyFont="1" applyFill="1" applyBorder="1" applyAlignment="1" applyProtection="1">
      <alignment horizontal="right" vertical="center" shrinkToFit="1"/>
      <protection locked="0"/>
    </xf>
    <xf numFmtId="181" fontId="39" fillId="0" borderId="35" xfId="0" applyNumberFormat="1" applyFont="1" applyBorder="1" applyAlignment="1" applyProtection="1">
      <alignment horizontal="right" vertical="center" shrinkToFit="1"/>
      <protection locked="0"/>
    </xf>
    <xf numFmtId="181" fontId="39" fillId="0" borderId="34" xfId="0" applyNumberFormat="1" applyFont="1" applyBorder="1" applyAlignment="1" applyProtection="1">
      <alignment horizontal="right" vertical="center" shrinkToFit="1"/>
      <protection locked="0"/>
    </xf>
    <xf numFmtId="188" fontId="21" fillId="0" borderId="5" xfId="0" applyNumberFormat="1" applyFont="1" applyBorder="1" applyAlignment="1">
      <alignment horizontal="center" vertical="center" shrinkToFit="1"/>
    </xf>
    <xf numFmtId="188" fontId="21" fillId="0" borderId="13" xfId="0" applyNumberFormat="1" applyFont="1" applyBorder="1" applyAlignment="1">
      <alignment horizontal="center" vertical="center" shrinkToFit="1"/>
    </xf>
    <xf numFmtId="188" fontId="21" fillId="0" borderId="9" xfId="0" applyNumberFormat="1" applyFont="1" applyBorder="1" applyAlignment="1" applyProtection="1">
      <alignment horizontal="center" vertical="center" shrinkToFit="1"/>
      <protection locked="0"/>
    </xf>
    <xf numFmtId="188" fontId="21" fillId="0" borderId="75" xfId="0" applyNumberFormat="1" applyFont="1" applyBorder="1" applyAlignment="1" applyProtection="1">
      <alignment horizontal="center" vertical="center" shrinkToFit="1"/>
      <protection locked="0"/>
    </xf>
    <xf numFmtId="197" fontId="39" fillId="0" borderId="12" xfId="2" applyNumberFormat="1" applyFont="1" applyFill="1" applyBorder="1" applyAlignment="1" applyProtection="1">
      <alignment horizontal="right" vertical="center" shrinkToFit="1"/>
      <protection locked="0"/>
    </xf>
    <xf numFmtId="197" fontId="39" fillId="0" borderId="13" xfId="2" applyNumberFormat="1" applyFont="1" applyFill="1" applyBorder="1" applyAlignment="1" applyProtection="1">
      <alignment horizontal="right" vertical="center" shrinkToFit="1"/>
      <protection locked="0"/>
    </xf>
    <xf numFmtId="197" fontId="39" fillId="3" borderId="12" xfId="2" applyNumberFormat="1" applyFont="1" applyFill="1" applyBorder="1" applyAlignment="1" applyProtection="1">
      <alignment horizontal="right" vertical="center" shrinkToFit="1"/>
      <protection locked="0"/>
    </xf>
    <xf numFmtId="197" fontId="39" fillId="3" borderId="13" xfId="2" applyNumberFormat="1" applyFont="1" applyFill="1" applyBorder="1" applyAlignment="1" applyProtection="1">
      <alignment horizontal="right" vertical="center" shrinkToFit="1"/>
      <protection locked="0"/>
    </xf>
    <xf numFmtId="199" fontId="39" fillId="3" borderId="9" xfId="2" applyNumberFormat="1" applyFont="1" applyFill="1" applyBorder="1" applyAlignment="1" applyProtection="1">
      <alignment horizontal="right" vertical="center" shrinkToFit="1"/>
      <protection locked="0"/>
    </xf>
    <xf numFmtId="199" fontId="39" fillId="3" borderId="10" xfId="2" applyNumberFormat="1" applyFont="1" applyFill="1" applyBorder="1" applyAlignment="1" applyProtection="1">
      <alignment horizontal="right" vertical="center" shrinkToFit="1"/>
      <protection locked="0"/>
    </xf>
    <xf numFmtId="198" fontId="39" fillId="0" borderId="45" xfId="2" applyNumberFormat="1" applyFont="1" applyFill="1" applyBorder="1" applyAlignment="1" applyProtection="1">
      <alignment horizontal="right" vertical="center" shrinkToFit="1"/>
      <protection locked="0"/>
    </xf>
    <xf numFmtId="198" fontId="39" fillId="0" borderId="25" xfId="2" applyNumberFormat="1" applyFont="1" applyFill="1" applyBorder="1" applyAlignment="1" applyProtection="1">
      <alignment horizontal="right" vertical="center" shrinkToFit="1"/>
      <protection locked="0"/>
    </xf>
    <xf numFmtId="185" fontId="8" fillId="12" borderId="0" xfId="0" applyNumberFormat="1" applyFont="1" applyFill="1" applyAlignment="1">
      <alignment horizontal="right" vertical="center"/>
    </xf>
    <xf numFmtId="0" fontId="5" fillId="0" borderId="0" xfId="0" applyFont="1" applyAlignment="1" applyProtection="1">
      <alignment horizontal="center" vertical="center" shrinkToFit="1"/>
      <protection locked="0"/>
    </xf>
    <xf numFmtId="0" fontId="8" fillId="0" borderId="0" xfId="0" applyFont="1" applyAlignment="1" applyProtection="1">
      <alignment horizontal="center" vertical="center" shrinkToFit="1"/>
      <protection locked="0"/>
    </xf>
    <xf numFmtId="0" fontId="8" fillId="12" borderId="64" xfId="0" applyFont="1" applyFill="1" applyBorder="1" applyAlignment="1">
      <alignment horizontal="center" vertical="center"/>
    </xf>
    <xf numFmtId="0" fontId="8" fillId="12" borderId="60" xfId="0" applyFont="1" applyFill="1" applyBorder="1" applyAlignment="1">
      <alignment horizontal="center" vertical="center"/>
    </xf>
    <xf numFmtId="0" fontId="8" fillId="12" borderId="63" xfId="0" applyFont="1" applyFill="1" applyBorder="1" applyAlignment="1">
      <alignment horizontal="center" vertical="center"/>
    </xf>
    <xf numFmtId="0" fontId="5" fillId="12" borderId="64" xfId="0" applyFont="1" applyFill="1" applyBorder="1" applyAlignment="1" applyProtection="1">
      <alignment horizontal="center" vertical="center"/>
      <protection locked="0"/>
    </xf>
    <xf numFmtId="0" fontId="5" fillId="12" borderId="60" xfId="0" applyFont="1" applyFill="1" applyBorder="1" applyAlignment="1" applyProtection="1">
      <alignment horizontal="center" vertical="center"/>
      <protection locked="0"/>
    </xf>
    <xf numFmtId="0" fontId="5" fillId="12" borderId="63" xfId="0" applyFont="1" applyFill="1" applyBorder="1" applyAlignment="1" applyProtection="1">
      <alignment horizontal="center" vertical="center"/>
      <protection locked="0"/>
    </xf>
    <xf numFmtId="0" fontId="5" fillId="3" borderId="64" xfId="0" applyFont="1" applyFill="1" applyBorder="1" applyAlignment="1" applyProtection="1">
      <alignment horizontal="center" vertical="center"/>
      <protection locked="0"/>
    </xf>
    <xf numFmtId="0" fontId="5" fillId="3" borderId="60" xfId="0" applyFont="1" applyFill="1" applyBorder="1" applyAlignment="1" applyProtection="1">
      <alignment horizontal="center" vertical="center"/>
      <protection locked="0"/>
    </xf>
    <xf numFmtId="0" fontId="5" fillId="3" borderId="63" xfId="0" applyFont="1" applyFill="1" applyBorder="1" applyAlignment="1" applyProtection="1">
      <alignment horizontal="center" vertical="center"/>
      <protection locked="0"/>
    </xf>
    <xf numFmtId="0" fontId="38" fillId="2" borderId="36" xfId="0" applyFont="1" applyFill="1" applyBorder="1" applyAlignment="1" applyProtection="1">
      <alignment horizontal="center" vertical="center" wrapText="1"/>
      <protection locked="0"/>
    </xf>
    <xf numFmtId="0" fontId="38" fillId="2" borderId="25" xfId="0" applyFont="1" applyFill="1" applyBorder="1" applyAlignment="1" applyProtection="1">
      <alignment horizontal="center" vertical="center" wrapText="1"/>
      <protection locked="0"/>
    </xf>
    <xf numFmtId="0" fontId="38" fillId="2" borderId="37" xfId="0" applyFont="1" applyFill="1" applyBorder="1" applyAlignment="1" applyProtection="1">
      <alignment horizontal="center" vertical="center" wrapText="1"/>
      <protection locked="0"/>
    </xf>
    <xf numFmtId="0" fontId="38" fillId="2" borderId="34" xfId="0" applyFont="1" applyFill="1" applyBorder="1" applyAlignment="1" applyProtection="1">
      <alignment horizontal="center" vertical="center" wrapText="1"/>
      <protection locked="0"/>
    </xf>
    <xf numFmtId="0" fontId="8" fillId="0" borderId="0" xfId="0" applyFont="1" applyAlignment="1" applyProtection="1">
      <alignment horizontal="left" vertical="center"/>
      <protection locked="0"/>
    </xf>
    <xf numFmtId="0" fontId="18" fillId="0" borderId="0" xfId="0" applyFont="1" applyAlignment="1" applyProtection="1">
      <alignment vertical="center" wrapText="1"/>
      <protection locked="0"/>
    </xf>
    <xf numFmtId="188" fontId="21" fillId="0" borderId="5" xfId="0" applyNumberFormat="1" applyFont="1" applyBorder="1" applyAlignment="1" applyProtection="1">
      <alignment horizontal="center" vertical="center" shrinkToFit="1"/>
      <protection locked="0"/>
    </xf>
    <xf numFmtId="188" fontId="21" fillId="0" borderId="13" xfId="0" applyNumberFormat="1" applyFont="1" applyBorder="1" applyAlignment="1" applyProtection="1">
      <alignment horizontal="center" vertical="center" shrinkToFit="1"/>
      <protection locked="0"/>
    </xf>
    <xf numFmtId="0" fontId="13" fillId="2" borderId="9" xfId="0" applyFont="1" applyFill="1" applyBorder="1" applyAlignment="1" applyProtection="1">
      <alignment vertical="center" wrapText="1" shrinkToFit="1"/>
      <protection locked="0"/>
    </xf>
    <xf numFmtId="0" fontId="13" fillId="2" borderId="10" xfId="0" applyFont="1" applyFill="1" applyBorder="1" applyAlignment="1" applyProtection="1">
      <alignment vertical="center" wrapText="1" shrinkToFit="1"/>
      <protection locked="0"/>
    </xf>
    <xf numFmtId="0" fontId="13" fillId="2" borderId="5" xfId="0" applyFont="1" applyFill="1" applyBorder="1" applyAlignment="1" applyProtection="1">
      <alignment vertical="center" wrapText="1" shrinkToFit="1"/>
      <protection locked="0"/>
    </xf>
    <xf numFmtId="0" fontId="13" fillId="2" borderId="13" xfId="0" applyFont="1" applyFill="1" applyBorder="1" applyAlignment="1" applyProtection="1">
      <alignment vertical="center" wrapText="1" shrinkToFit="1"/>
      <protection locked="0"/>
    </xf>
    <xf numFmtId="0" fontId="6" fillId="0" borderId="70" xfId="0" applyFont="1" applyBorder="1" applyProtection="1">
      <alignment vertical="center"/>
      <protection locked="0"/>
    </xf>
    <xf numFmtId="0" fontId="6" fillId="0" borderId="71" xfId="0" applyFont="1" applyBorder="1" applyProtection="1">
      <alignment vertical="center"/>
      <protection locked="0"/>
    </xf>
    <xf numFmtId="0" fontId="6" fillId="0" borderId="72" xfId="0" applyFont="1" applyBorder="1" applyProtection="1">
      <alignment vertical="center"/>
      <protection locked="0"/>
    </xf>
    <xf numFmtId="0" fontId="6" fillId="0" borderId="70" xfId="0" applyFont="1" applyBorder="1" applyAlignment="1" applyProtection="1">
      <alignment vertical="center" shrinkToFit="1"/>
      <protection locked="0"/>
    </xf>
    <xf numFmtId="0" fontId="6" fillId="0" borderId="71" xfId="0" applyFont="1" applyBorder="1" applyAlignment="1" applyProtection="1">
      <alignment vertical="center" shrinkToFit="1"/>
      <protection locked="0"/>
    </xf>
    <xf numFmtId="0" fontId="6" fillId="0" borderId="72" xfId="0" applyFont="1" applyBorder="1" applyAlignment="1" applyProtection="1">
      <alignment vertical="center" shrinkToFit="1"/>
      <protection locked="0"/>
    </xf>
    <xf numFmtId="0" fontId="32" fillId="2" borderId="14" xfId="0" applyFont="1" applyFill="1" applyBorder="1" applyAlignment="1" applyProtection="1">
      <alignment horizontal="center" vertical="center" shrinkToFit="1"/>
      <protection locked="0"/>
    </xf>
    <xf numFmtId="0" fontId="32" fillId="2" borderId="4" xfId="0" applyFont="1" applyFill="1" applyBorder="1" applyAlignment="1" applyProtection="1">
      <alignment horizontal="center" vertical="center" shrinkToFit="1"/>
      <protection locked="0"/>
    </xf>
    <xf numFmtId="188" fontId="21" fillId="0" borderId="10" xfId="0" applyNumberFormat="1" applyFont="1" applyBorder="1" applyAlignment="1" applyProtection="1">
      <alignment horizontal="center" vertical="center" shrinkToFit="1"/>
      <protection locked="0"/>
    </xf>
    <xf numFmtId="0" fontId="9" fillId="0" borderId="0" xfId="0" applyFont="1" applyAlignment="1" applyProtection="1">
      <alignment horizontal="center" vertical="center" wrapText="1"/>
      <protection locked="0"/>
    </xf>
    <xf numFmtId="0" fontId="9" fillId="0" borderId="0" xfId="0" applyFont="1" applyAlignment="1" applyProtection="1">
      <alignment horizontal="center" vertical="center"/>
      <protection locked="0"/>
    </xf>
    <xf numFmtId="0" fontId="18" fillId="0" borderId="0" xfId="0" applyFont="1" applyAlignment="1" applyProtection="1">
      <alignment horizontal="left" vertical="center" wrapText="1"/>
      <protection locked="0"/>
    </xf>
    <xf numFmtId="0" fontId="34" fillId="2" borderId="70" xfId="0" applyFont="1" applyFill="1" applyBorder="1" applyAlignment="1">
      <alignment horizontal="center" vertical="center"/>
    </xf>
    <xf numFmtId="0" fontId="34" fillId="2" borderId="72" xfId="0" applyFont="1" applyFill="1" applyBorder="1" applyAlignment="1">
      <alignment horizontal="center" vertical="center"/>
    </xf>
    <xf numFmtId="0" fontId="32" fillId="2" borderId="15" xfId="0" applyFont="1" applyFill="1" applyBorder="1" applyAlignment="1" applyProtection="1">
      <alignment horizontal="center" vertical="center" shrinkToFit="1"/>
      <protection locked="0"/>
    </xf>
    <xf numFmtId="0" fontId="32" fillId="2" borderId="15" xfId="0" applyFont="1" applyFill="1" applyBorder="1" applyAlignment="1" applyProtection="1">
      <alignment horizontal="center" vertical="center" wrapText="1"/>
      <protection locked="0"/>
    </xf>
    <xf numFmtId="0" fontId="32" fillId="2" borderId="4" xfId="0" applyFont="1" applyFill="1" applyBorder="1" applyAlignment="1" applyProtection="1">
      <alignment horizontal="center" vertical="center" wrapText="1"/>
      <protection locked="0"/>
    </xf>
    <xf numFmtId="0" fontId="13" fillId="2" borderId="15" xfId="0" applyFont="1" applyFill="1" applyBorder="1" applyProtection="1">
      <alignment vertical="center"/>
      <protection locked="0"/>
    </xf>
    <xf numFmtId="0" fontId="13" fillId="2" borderId="4" xfId="0" applyFont="1" applyFill="1" applyBorder="1" applyProtection="1">
      <alignment vertical="center"/>
      <protection locked="0"/>
    </xf>
    <xf numFmtId="201" fontId="39" fillId="11" borderId="76" xfId="2" applyNumberFormat="1" applyFont="1" applyFill="1" applyBorder="1" applyAlignment="1" applyProtection="1">
      <alignment horizontal="right" vertical="center" shrinkToFit="1"/>
    </xf>
    <xf numFmtId="211" fontId="56" fillId="11" borderId="3" xfId="2" applyNumberFormat="1" applyFont="1" applyFill="1" applyBorder="1" applyAlignment="1" applyProtection="1">
      <alignment horizontal="right" vertical="center" shrinkToFit="1"/>
      <protection locked="0"/>
    </xf>
    <xf numFmtId="0" fontId="5" fillId="2" borderId="9" xfId="0" applyFont="1" applyFill="1" applyBorder="1" applyAlignment="1">
      <alignment horizontal="center" vertical="center" wrapText="1" shrinkToFit="1"/>
    </xf>
    <xf numFmtId="0" fontId="5" fillId="2" borderId="6" xfId="0" applyFont="1" applyFill="1" applyBorder="1" applyAlignment="1">
      <alignment horizontal="center" vertical="center" wrapText="1" shrinkToFit="1"/>
    </xf>
    <xf numFmtId="0" fontId="5" fillId="2" borderId="75" xfId="0" applyFont="1" applyFill="1" applyBorder="1" applyAlignment="1">
      <alignment horizontal="center" vertical="center" wrapText="1" shrinkToFit="1"/>
    </xf>
    <xf numFmtId="0" fontId="5" fillId="2" borderId="11" xfId="0" applyFont="1" applyFill="1" applyBorder="1" applyAlignment="1">
      <alignment horizontal="center" vertical="center" wrapText="1" shrinkToFit="1"/>
    </xf>
    <xf numFmtId="0" fontId="5" fillId="2" borderId="0" xfId="0" applyFont="1" applyFill="1" applyAlignment="1">
      <alignment horizontal="center" vertical="center" wrapText="1" shrinkToFit="1"/>
    </xf>
    <xf numFmtId="0" fontId="5" fillId="2" borderId="8" xfId="0" applyFont="1" applyFill="1" applyBorder="1" applyAlignment="1">
      <alignment horizontal="center" vertical="center" wrapText="1" shrinkToFit="1"/>
    </xf>
    <xf numFmtId="0" fontId="18" fillId="0" borderId="0" xfId="0" applyFont="1" applyAlignment="1" applyProtection="1">
      <alignment horizontal="left" vertical="center" wrapText="1" shrinkToFit="1"/>
      <protection locked="0"/>
    </xf>
    <xf numFmtId="0" fontId="13" fillId="2" borderId="2" xfId="0" applyFont="1" applyFill="1" applyBorder="1" applyAlignment="1" applyProtection="1">
      <alignment vertical="center" wrapText="1"/>
      <protection locked="0"/>
    </xf>
    <xf numFmtId="0" fontId="13" fillId="2" borderId="3" xfId="0" applyFont="1" applyFill="1" applyBorder="1" applyAlignment="1" applyProtection="1">
      <alignment vertical="center" wrapText="1"/>
      <protection locked="0"/>
    </xf>
    <xf numFmtId="180" fontId="39" fillId="12" borderId="3" xfId="2" applyNumberFormat="1" applyFont="1" applyFill="1" applyBorder="1" applyAlignment="1" applyProtection="1">
      <alignment horizontal="right" vertical="center" shrinkToFit="1"/>
      <protection locked="0"/>
    </xf>
    <xf numFmtId="0" fontId="18" fillId="0" borderId="0" xfId="0" applyFont="1" applyAlignment="1" applyProtection="1">
      <alignment horizontal="left" vertical="top" wrapText="1" indent="1"/>
      <protection locked="0"/>
    </xf>
    <xf numFmtId="201" fontId="56" fillId="11" borderId="76" xfId="2" applyNumberFormat="1" applyFont="1" applyFill="1" applyBorder="1" applyAlignment="1" applyProtection="1">
      <alignment horizontal="right" vertical="center" shrinkToFit="1"/>
    </xf>
    <xf numFmtId="0" fontId="18" fillId="0" borderId="0" xfId="0" applyFont="1" applyAlignment="1" applyProtection="1">
      <alignment horizontal="left" vertical="top" wrapText="1"/>
      <protection locked="0"/>
    </xf>
    <xf numFmtId="0" fontId="5" fillId="2" borderId="15" xfId="0" applyFont="1" applyFill="1" applyBorder="1" applyAlignment="1" applyProtection="1">
      <alignment horizontal="center" vertical="center" wrapText="1"/>
      <protection locked="0"/>
    </xf>
    <xf numFmtId="0" fontId="5" fillId="2" borderId="4" xfId="0" applyFont="1" applyFill="1" applyBorder="1" applyAlignment="1" applyProtection="1">
      <alignment horizontal="center" vertical="center" wrapText="1"/>
      <protection locked="0"/>
    </xf>
    <xf numFmtId="0" fontId="11" fillId="2" borderId="9" xfId="0" applyFont="1" applyFill="1" applyBorder="1" applyAlignment="1">
      <alignment horizontal="center" vertical="center" wrapText="1" shrinkToFit="1"/>
    </xf>
    <xf numFmtId="0" fontId="11" fillId="2" borderId="6" xfId="0" applyFont="1" applyFill="1" applyBorder="1" applyAlignment="1">
      <alignment horizontal="center" vertical="center" wrapText="1" shrinkToFit="1"/>
    </xf>
    <xf numFmtId="0" fontId="11" fillId="2" borderId="75" xfId="0" applyFont="1" applyFill="1" applyBorder="1" applyAlignment="1">
      <alignment horizontal="center" vertical="center" wrapText="1" shrinkToFit="1"/>
    </xf>
    <xf numFmtId="0" fontId="11" fillId="2" borderId="5" xfId="0" applyFont="1" applyFill="1" applyBorder="1" applyAlignment="1">
      <alignment horizontal="center" vertical="center" wrapText="1" shrinkToFit="1"/>
    </xf>
    <xf numFmtId="0" fontId="11" fillId="2" borderId="12" xfId="0" applyFont="1" applyFill="1" applyBorder="1" applyAlignment="1">
      <alignment horizontal="center" vertical="center" wrapText="1" shrinkToFit="1"/>
    </xf>
    <xf numFmtId="0" fontId="11" fillId="2" borderId="13" xfId="0" applyFont="1" applyFill="1" applyBorder="1" applyAlignment="1">
      <alignment horizontal="center" vertical="center" wrapText="1" shrinkToFit="1"/>
    </xf>
    <xf numFmtId="0" fontId="13" fillId="2" borderId="2" xfId="0" applyFont="1" applyFill="1" applyBorder="1" applyAlignment="1" applyProtection="1">
      <alignment horizontal="center" vertical="center" wrapText="1" shrinkToFit="1"/>
      <protection locked="0"/>
    </xf>
    <xf numFmtId="0" fontId="13" fillId="2" borderId="3" xfId="0" applyFont="1" applyFill="1" applyBorder="1" applyAlignment="1" applyProtection="1">
      <alignment horizontal="center" vertical="center" wrapText="1" shrinkToFit="1"/>
      <protection locked="0"/>
    </xf>
    <xf numFmtId="0" fontId="13" fillId="2" borderId="9" xfId="0" applyFont="1" applyFill="1" applyBorder="1" applyAlignment="1" applyProtection="1">
      <alignment vertical="center" wrapText="1"/>
      <protection locked="0"/>
    </xf>
    <xf numFmtId="0" fontId="13" fillId="2" borderId="5" xfId="0" applyFont="1" applyFill="1" applyBorder="1" applyAlignment="1" applyProtection="1">
      <alignment vertical="center" wrapText="1"/>
      <protection locked="0"/>
    </xf>
    <xf numFmtId="198" fontId="39" fillId="0" borderId="5" xfId="2" applyNumberFormat="1" applyFont="1" applyFill="1" applyBorder="1" applyAlignment="1" applyProtection="1">
      <alignment horizontal="right" vertical="center" shrinkToFit="1"/>
      <protection locked="0"/>
    </xf>
    <xf numFmtId="198" fontId="39" fillId="0" borderId="12" xfId="2" applyNumberFormat="1" applyFont="1" applyFill="1" applyBorder="1" applyAlignment="1" applyProtection="1">
      <alignment horizontal="right" vertical="center" shrinkToFit="1"/>
      <protection locked="0"/>
    </xf>
    <xf numFmtId="198" fontId="39" fillId="0" borderId="46" xfId="2" applyNumberFormat="1" applyFont="1" applyFill="1" applyBorder="1" applyAlignment="1" applyProtection="1">
      <alignment horizontal="right" vertical="center" shrinkToFit="1"/>
      <protection locked="0"/>
    </xf>
    <xf numFmtId="0" fontId="38" fillId="2" borderId="9" xfId="0" applyFont="1" applyFill="1" applyBorder="1" applyAlignment="1" applyProtection="1">
      <alignment horizontal="left" wrapText="1"/>
      <protection locked="0"/>
    </xf>
    <xf numFmtId="0" fontId="38" fillId="2" borderId="10" xfId="0" applyFont="1" applyFill="1" applyBorder="1" applyAlignment="1" applyProtection="1">
      <alignment horizontal="left" wrapText="1"/>
      <protection locked="0"/>
    </xf>
    <xf numFmtId="0" fontId="38" fillId="2" borderId="11" xfId="0" applyFont="1" applyFill="1" applyBorder="1" applyAlignment="1" applyProtection="1">
      <alignment horizontal="left" wrapText="1"/>
      <protection locked="0"/>
    </xf>
    <xf numFmtId="0" fontId="38" fillId="2" borderId="8" xfId="0" applyFont="1" applyFill="1" applyBorder="1" applyAlignment="1" applyProtection="1">
      <alignment horizontal="left" wrapText="1"/>
      <protection locked="0"/>
    </xf>
    <xf numFmtId="0" fontId="5" fillId="2" borderId="69" xfId="0" applyFont="1" applyFill="1" applyBorder="1" applyAlignment="1" applyProtection="1">
      <alignment horizontal="center" vertical="center" wrapText="1"/>
      <protection locked="0"/>
    </xf>
    <xf numFmtId="180" fontId="39" fillId="0" borderId="47" xfId="2" applyNumberFormat="1" applyFont="1" applyFill="1" applyBorder="1" applyAlignment="1" applyProtection="1">
      <alignment horizontal="center" vertical="center" shrinkToFit="1"/>
      <protection locked="0"/>
    </xf>
    <xf numFmtId="180" fontId="39" fillId="0" borderId="48" xfId="2" applyNumberFormat="1" applyFont="1" applyFill="1" applyBorder="1" applyAlignment="1" applyProtection="1">
      <alignment horizontal="center" vertical="center" shrinkToFit="1"/>
      <protection locked="0"/>
    </xf>
    <xf numFmtId="180" fontId="39" fillId="0" borderId="49" xfId="2" applyNumberFormat="1" applyFont="1" applyFill="1" applyBorder="1" applyAlignment="1" applyProtection="1">
      <alignment horizontal="center" vertical="center" shrinkToFit="1"/>
      <protection locked="0"/>
    </xf>
    <xf numFmtId="180" fontId="39" fillId="0" borderId="50" xfId="2" applyNumberFormat="1" applyFont="1" applyFill="1" applyBorder="1" applyAlignment="1" applyProtection="1">
      <alignment horizontal="center" vertical="center" shrinkToFit="1"/>
      <protection locked="0"/>
    </xf>
    <xf numFmtId="199" fontId="39" fillId="0" borderId="6" xfId="2" applyNumberFormat="1" applyFont="1" applyFill="1" applyBorder="1" applyAlignment="1" applyProtection="1">
      <alignment horizontal="right" vertical="center" shrinkToFit="1"/>
      <protection locked="0"/>
    </xf>
    <xf numFmtId="199" fontId="39" fillId="0" borderId="51" xfId="2" applyNumberFormat="1" applyFont="1" applyFill="1" applyBorder="1" applyAlignment="1" applyProtection="1">
      <alignment horizontal="right" vertical="center" shrinkToFit="1"/>
      <protection locked="0"/>
    </xf>
    <xf numFmtId="0" fontId="5" fillId="2" borderId="9"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75"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13" xfId="0" applyFont="1" applyFill="1" applyBorder="1" applyAlignment="1">
      <alignment horizontal="center" vertical="center"/>
    </xf>
    <xf numFmtId="201" fontId="10" fillId="11" borderId="76" xfId="2" applyNumberFormat="1" applyFont="1" applyFill="1" applyBorder="1" applyAlignment="1" applyProtection="1">
      <alignment horizontal="right" vertical="center" wrapText="1"/>
    </xf>
    <xf numFmtId="201" fontId="59" fillId="11" borderId="76" xfId="2" applyNumberFormat="1" applyFont="1" applyFill="1" applyBorder="1" applyAlignment="1" applyProtection="1">
      <alignment horizontal="right" vertical="center" wrapText="1"/>
    </xf>
    <xf numFmtId="0" fontId="5" fillId="2" borderId="69" xfId="0" applyFont="1" applyFill="1" applyBorder="1" applyAlignment="1">
      <alignment horizontal="center" vertical="center"/>
    </xf>
    <xf numFmtId="189" fontId="39" fillId="11" borderId="69" xfId="2" applyNumberFormat="1" applyFont="1" applyFill="1" applyBorder="1" applyAlignment="1" applyProtection="1">
      <alignment horizontal="right" shrinkToFit="1"/>
      <protection locked="0"/>
    </xf>
    <xf numFmtId="199" fontId="5" fillId="12" borderId="11" xfId="0" applyNumberFormat="1" applyFont="1" applyFill="1" applyBorder="1" applyAlignment="1">
      <alignment horizontal="center" vertical="center"/>
    </xf>
    <xf numFmtId="199" fontId="5" fillId="12" borderId="0" xfId="0" applyNumberFormat="1" applyFont="1" applyFill="1" applyAlignment="1">
      <alignment horizontal="center" vertical="center"/>
    </xf>
    <xf numFmtId="199" fontId="5" fillId="12" borderId="8" xfId="0" applyNumberFormat="1" applyFont="1" applyFill="1" applyBorder="1" applyAlignment="1">
      <alignment horizontal="center" vertical="center"/>
    </xf>
    <xf numFmtId="202" fontId="5" fillId="11" borderId="70" xfId="0" applyNumberFormat="1" applyFont="1" applyFill="1" applyBorder="1" applyProtection="1">
      <alignment vertical="center"/>
      <protection locked="0"/>
    </xf>
    <xf numFmtId="202" fontId="5" fillId="11" borderId="71" xfId="0" applyNumberFormat="1" applyFont="1" applyFill="1" applyBorder="1" applyProtection="1">
      <alignment vertical="center"/>
      <protection locked="0"/>
    </xf>
    <xf numFmtId="202" fontId="5" fillId="11" borderId="70" xfId="0" applyNumberFormat="1" applyFont="1" applyFill="1" applyBorder="1" applyAlignment="1" applyProtection="1">
      <alignment horizontal="left" vertical="center" wrapText="1"/>
      <protection locked="0"/>
    </xf>
    <xf numFmtId="202" fontId="5" fillId="11" borderId="71" xfId="0" applyNumberFormat="1" applyFont="1" applyFill="1" applyBorder="1" applyAlignment="1" applyProtection="1">
      <alignment horizontal="left" vertical="center" wrapText="1"/>
      <protection locked="0"/>
    </xf>
    <xf numFmtId="0" fontId="38" fillId="0" borderId="11" xfId="0" applyFont="1" applyBorder="1" applyAlignment="1" applyProtection="1">
      <alignment horizontal="left" vertical="center" wrapText="1"/>
      <protection locked="0"/>
    </xf>
    <xf numFmtId="0" fontId="38" fillId="0" borderId="0" xfId="0" applyFont="1" applyAlignment="1" applyProtection="1">
      <alignment horizontal="left" vertical="center" wrapText="1"/>
      <protection locked="0"/>
    </xf>
    <xf numFmtId="0" fontId="5" fillId="2" borderId="9" xfId="0" applyFont="1" applyFill="1" applyBorder="1" applyAlignment="1" applyProtection="1">
      <alignment horizontal="center" vertical="center"/>
      <protection locked="0"/>
    </xf>
    <xf numFmtId="0" fontId="5" fillId="2" borderId="5" xfId="0" applyFont="1" applyFill="1" applyBorder="1" applyAlignment="1" applyProtection="1">
      <alignment horizontal="center" vertical="center"/>
      <protection locked="0"/>
    </xf>
    <xf numFmtId="0" fontId="5" fillId="2" borderId="11" xfId="0" applyFont="1" applyFill="1" applyBorder="1" applyAlignment="1" applyProtection="1">
      <alignment horizontal="center" vertical="center"/>
      <protection locked="0"/>
    </xf>
    <xf numFmtId="0" fontId="5" fillId="2" borderId="0" xfId="0" applyFont="1" applyFill="1" applyAlignment="1" applyProtection="1">
      <alignment horizontal="center" vertical="center"/>
      <protection locked="0"/>
    </xf>
    <xf numFmtId="0" fontId="5" fillId="2" borderId="8" xfId="0" applyFont="1" applyFill="1" applyBorder="1" applyAlignment="1" applyProtection="1">
      <alignment horizontal="center" vertical="center"/>
      <protection locked="0"/>
    </xf>
    <xf numFmtId="0" fontId="5" fillId="2" borderId="9" xfId="0" applyFont="1" applyFill="1" applyBorder="1" applyAlignment="1" applyProtection="1">
      <alignment horizontal="left" vertical="center" wrapText="1"/>
      <protection locked="0"/>
    </xf>
    <xf numFmtId="0" fontId="5" fillId="2" borderId="6" xfId="0" applyFont="1" applyFill="1" applyBorder="1" applyAlignment="1" applyProtection="1">
      <alignment horizontal="left" vertical="center" wrapText="1"/>
      <protection locked="0"/>
    </xf>
    <xf numFmtId="0" fontId="5" fillId="2" borderId="75" xfId="0" applyFont="1" applyFill="1" applyBorder="1" applyAlignment="1" applyProtection="1">
      <alignment horizontal="left" vertical="center" wrapText="1"/>
      <protection locked="0"/>
    </xf>
    <xf numFmtId="0" fontId="5" fillId="2" borderId="11" xfId="0" applyFont="1" applyFill="1" applyBorder="1" applyAlignment="1" applyProtection="1">
      <alignment horizontal="left" vertical="center" wrapText="1"/>
      <protection locked="0"/>
    </xf>
    <xf numFmtId="0" fontId="5" fillId="2" borderId="0" xfId="0" applyFont="1" applyFill="1" applyAlignment="1" applyProtection="1">
      <alignment horizontal="left" vertical="center" wrapText="1"/>
      <protection locked="0"/>
    </xf>
    <xf numFmtId="0" fontId="5" fillId="2" borderId="8" xfId="0" applyFont="1" applyFill="1" applyBorder="1" applyAlignment="1" applyProtection="1">
      <alignment horizontal="left" vertical="center" wrapText="1"/>
      <protection locked="0"/>
    </xf>
    <xf numFmtId="0" fontId="51" fillId="2" borderId="12" xfId="0" applyFont="1" applyFill="1" applyBorder="1" applyAlignment="1" applyProtection="1">
      <alignment horizontal="center" vertical="center"/>
      <protection locked="0"/>
    </xf>
    <xf numFmtId="0" fontId="51" fillId="2" borderId="13" xfId="0" applyFont="1" applyFill="1" applyBorder="1" applyAlignment="1" applyProtection="1">
      <alignment horizontal="center" vertical="center"/>
      <protection locked="0"/>
    </xf>
    <xf numFmtId="202" fontId="5" fillId="11" borderId="70" xfId="0" applyNumberFormat="1" applyFont="1" applyFill="1" applyBorder="1" applyAlignment="1" applyProtection="1">
      <alignment horizontal="right" vertical="center"/>
      <protection locked="0"/>
    </xf>
    <xf numFmtId="202" fontId="5" fillId="11" borderId="71" xfId="0" applyNumberFormat="1" applyFont="1" applyFill="1" applyBorder="1" applyAlignment="1" applyProtection="1">
      <alignment horizontal="right" vertical="center"/>
      <protection locked="0"/>
    </xf>
    <xf numFmtId="0" fontId="13" fillId="0" borderId="0" xfId="0" applyFont="1" applyAlignment="1" applyProtection="1">
      <alignment horizontal="left" vertical="center" wrapText="1"/>
      <protection locked="0"/>
    </xf>
    <xf numFmtId="0" fontId="36" fillId="10" borderId="71" xfId="0" applyFont="1" applyFill="1" applyBorder="1" applyAlignment="1" applyProtection="1">
      <alignment horizontal="left" vertical="center"/>
      <protection locked="0"/>
    </xf>
    <xf numFmtId="0" fontId="5" fillId="2" borderId="70" xfId="0" applyFont="1" applyFill="1" applyBorder="1" applyAlignment="1" applyProtection="1">
      <alignment horizontal="center" vertical="center"/>
      <protection locked="0"/>
    </xf>
    <xf numFmtId="0" fontId="5" fillId="2" borderId="71" xfId="0" applyFont="1" applyFill="1" applyBorder="1" applyAlignment="1" applyProtection="1">
      <alignment horizontal="center" vertical="center"/>
      <protection locked="0"/>
    </xf>
    <xf numFmtId="0" fontId="5" fillId="2" borderId="72" xfId="0" applyFont="1" applyFill="1" applyBorder="1" applyAlignment="1" applyProtection="1">
      <alignment horizontal="center" vertical="center"/>
      <protection locked="0"/>
    </xf>
    <xf numFmtId="0" fontId="13" fillId="11" borderId="70" xfId="0" applyFont="1" applyFill="1" applyBorder="1" applyAlignment="1" applyProtection="1">
      <alignment horizontal="left" vertical="center" wrapText="1"/>
      <protection locked="0"/>
    </xf>
    <xf numFmtId="0" fontId="13" fillId="11" borderId="71" xfId="0" applyFont="1" applyFill="1" applyBorder="1" applyAlignment="1" applyProtection="1">
      <alignment horizontal="left" vertical="center" wrapText="1"/>
      <protection locked="0"/>
    </xf>
    <xf numFmtId="0" fontId="13" fillId="11" borderId="72" xfId="0" applyFont="1" applyFill="1" applyBorder="1" applyAlignment="1" applyProtection="1">
      <alignment horizontal="left" vertical="center" wrapText="1"/>
      <protection locked="0"/>
    </xf>
    <xf numFmtId="0" fontId="5" fillId="4" borderId="69" xfId="0" applyFont="1" applyFill="1" applyBorder="1" applyAlignment="1" applyProtection="1">
      <alignment horizontal="left" vertical="center"/>
      <protection locked="0"/>
    </xf>
    <xf numFmtId="197" fontId="39" fillId="11" borderId="70" xfId="2" applyNumberFormat="1" applyFont="1" applyFill="1" applyBorder="1" applyAlignment="1" applyProtection="1">
      <alignment horizontal="right" vertical="center" wrapText="1"/>
      <protection locked="0"/>
    </xf>
    <xf numFmtId="197" fontId="39" fillId="11" borderId="71" xfId="2" applyNumberFormat="1" applyFont="1" applyFill="1" applyBorder="1" applyAlignment="1" applyProtection="1">
      <alignment horizontal="right" vertical="center" wrapText="1"/>
      <protection locked="0"/>
    </xf>
    <xf numFmtId="197" fontId="39" fillId="11" borderId="72" xfId="2" applyNumberFormat="1" applyFont="1" applyFill="1" applyBorder="1" applyAlignment="1" applyProtection="1">
      <alignment horizontal="right" vertical="center" wrapText="1"/>
      <protection locked="0"/>
    </xf>
    <xf numFmtId="0" fontId="18" fillId="0" borderId="0" xfId="0" applyFont="1" applyAlignment="1" applyProtection="1">
      <alignment horizontal="left" vertical="center" shrinkToFit="1"/>
      <protection locked="0"/>
    </xf>
    <xf numFmtId="0" fontId="18" fillId="0" borderId="8" xfId="0" applyFont="1" applyBorder="1" applyAlignment="1" applyProtection="1">
      <alignment horizontal="left" vertical="center" shrinkToFit="1"/>
      <protection locked="0"/>
    </xf>
    <xf numFmtId="0" fontId="19" fillId="0" borderId="0" xfId="0" applyFont="1" applyAlignment="1" applyProtection="1">
      <alignment horizontal="right" vertical="center" wrapText="1"/>
      <protection locked="0"/>
    </xf>
    <xf numFmtId="0" fontId="19" fillId="0" borderId="8" xfId="0" applyFont="1" applyBorder="1" applyAlignment="1" applyProtection="1">
      <alignment horizontal="right" vertical="center" wrapText="1"/>
      <protection locked="0"/>
    </xf>
    <xf numFmtId="0" fontId="7" fillId="11" borderId="69" xfId="0" applyFont="1" applyFill="1" applyBorder="1" applyAlignment="1" applyProtection="1">
      <alignment horizontal="center" vertical="center"/>
      <protection locked="0"/>
    </xf>
    <xf numFmtId="0" fontId="19" fillId="0" borderId="30" xfId="0" applyFont="1" applyBorder="1" applyAlignment="1" applyProtection="1">
      <alignment vertical="top" wrapText="1"/>
      <protection locked="0"/>
    </xf>
    <xf numFmtId="0" fontId="5" fillId="4" borderId="69" xfId="0" applyFont="1" applyFill="1" applyBorder="1" applyAlignment="1" applyProtection="1">
      <alignment horizontal="center" vertical="center"/>
      <protection locked="0"/>
    </xf>
    <xf numFmtId="0" fontId="34" fillId="0" borderId="70" xfId="0" applyFont="1" applyBorder="1" applyAlignment="1">
      <alignment horizontal="left" vertical="center"/>
    </xf>
    <xf numFmtId="0" fontId="34" fillId="0" borderId="71" xfId="0" applyFont="1" applyBorder="1" applyAlignment="1">
      <alignment horizontal="left" vertical="center"/>
    </xf>
    <xf numFmtId="0" fontId="34" fillId="0" borderId="72" xfId="0" applyFont="1" applyBorder="1" applyAlignment="1">
      <alignment horizontal="left" vertical="center"/>
    </xf>
    <xf numFmtId="0" fontId="7" fillId="11" borderId="70" xfId="0" applyFont="1" applyFill="1" applyBorder="1" applyAlignment="1" applyProtection="1">
      <alignment horizontal="center" vertical="center"/>
      <protection locked="0"/>
    </xf>
    <xf numFmtId="0" fontId="7" fillId="11" borderId="71" xfId="0" applyFont="1" applyFill="1" applyBorder="1" applyAlignment="1" applyProtection="1">
      <alignment horizontal="center" vertical="center"/>
      <protection locked="0"/>
    </xf>
    <xf numFmtId="0" fontId="7" fillId="11" borderId="72" xfId="0" applyFont="1" applyFill="1" applyBorder="1" applyAlignment="1" applyProtection="1">
      <alignment horizontal="center" vertical="center"/>
      <protection locked="0"/>
    </xf>
    <xf numFmtId="0" fontId="5" fillId="13" borderId="70" xfId="0" applyFont="1" applyFill="1" applyBorder="1" applyAlignment="1" applyProtection="1">
      <alignment vertical="center" wrapText="1"/>
      <protection locked="0"/>
    </xf>
    <xf numFmtId="0" fontId="5" fillId="13" borderId="71" xfId="0" applyFont="1" applyFill="1" applyBorder="1" applyAlignment="1" applyProtection="1">
      <alignment vertical="center" wrapText="1"/>
      <protection locked="0"/>
    </xf>
    <xf numFmtId="0" fontId="5" fillId="0" borderId="5" xfId="0" applyFont="1" applyBorder="1" applyAlignment="1" applyProtection="1">
      <alignment horizontal="left" vertical="center" wrapText="1"/>
      <protection locked="0"/>
    </xf>
    <xf numFmtId="0" fontId="36" fillId="0" borderId="12" xfId="0" applyFont="1" applyBorder="1" applyAlignment="1" applyProtection="1">
      <alignment horizontal="left" vertical="center" wrapText="1"/>
      <protection locked="0"/>
    </xf>
    <xf numFmtId="0" fontId="36" fillId="0" borderId="13" xfId="0" applyFont="1" applyBorder="1" applyAlignment="1" applyProtection="1">
      <alignment horizontal="left" vertical="center" wrapText="1"/>
      <protection locked="0"/>
    </xf>
    <xf numFmtId="0" fontId="36" fillId="7" borderId="71" xfId="0" applyFont="1" applyFill="1" applyBorder="1" applyAlignment="1" applyProtection="1">
      <alignment horizontal="left" vertical="center"/>
      <protection locked="0"/>
    </xf>
    <xf numFmtId="0" fontId="5" fillId="7" borderId="70" xfId="0" applyFont="1" applyFill="1" applyBorder="1" applyAlignment="1" applyProtection="1">
      <alignment horizontal="center" vertical="center"/>
      <protection locked="0"/>
    </xf>
    <xf numFmtId="0" fontId="5" fillId="7" borderId="71" xfId="0" applyFont="1" applyFill="1" applyBorder="1" applyAlignment="1" applyProtection="1">
      <alignment horizontal="center" vertical="center"/>
      <protection locked="0"/>
    </xf>
    <xf numFmtId="0" fontId="36" fillId="7" borderId="70" xfId="0" applyFont="1" applyFill="1" applyBorder="1" applyAlignment="1" applyProtection="1">
      <alignment horizontal="left" vertical="center" wrapText="1"/>
      <protection locked="0"/>
    </xf>
    <xf numFmtId="0" fontId="36" fillId="7" borderId="71" xfId="0" applyFont="1" applyFill="1" applyBorder="1" applyAlignment="1" applyProtection="1">
      <alignment horizontal="left" vertical="center" wrapText="1"/>
      <protection locked="0"/>
    </xf>
    <xf numFmtId="0" fontId="36" fillId="7" borderId="72" xfId="0" applyFont="1" applyFill="1" applyBorder="1" applyAlignment="1" applyProtection="1">
      <alignment horizontal="left" vertical="center" wrapText="1"/>
      <protection locked="0"/>
    </xf>
    <xf numFmtId="0" fontId="5" fillId="2" borderId="69" xfId="0" applyFont="1" applyFill="1" applyBorder="1" applyAlignment="1" applyProtection="1">
      <alignment horizontal="center" vertical="center"/>
      <protection locked="0"/>
    </xf>
    <xf numFmtId="0" fontId="5" fillId="2" borderId="76" xfId="0" applyFont="1" applyFill="1" applyBorder="1" applyAlignment="1" applyProtection="1">
      <alignment vertical="center" textRotation="255"/>
      <protection locked="0"/>
    </xf>
    <xf numFmtId="0" fontId="5" fillId="2" borderId="7" xfId="0" applyFont="1" applyFill="1" applyBorder="1" applyAlignment="1" applyProtection="1">
      <alignment vertical="center" textRotation="255"/>
      <protection locked="0"/>
    </xf>
    <xf numFmtId="0" fontId="5" fillId="2" borderId="3" xfId="0" applyFont="1" applyFill="1" applyBorder="1" applyAlignment="1" applyProtection="1">
      <alignment vertical="center" textRotation="255"/>
      <protection locked="0"/>
    </xf>
    <xf numFmtId="0" fontId="5" fillId="11" borderId="70" xfId="0" applyFont="1" applyFill="1" applyBorder="1" applyAlignment="1" applyProtection="1">
      <alignment vertical="center" wrapText="1"/>
      <protection locked="0"/>
    </xf>
    <xf numFmtId="0" fontId="5" fillId="11" borderId="71" xfId="0" applyFont="1" applyFill="1" applyBorder="1" applyAlignment="1" applyProtection="1">
      <alignment vertical="center" wrapText="1"/>
      <protection locked="0"/>
    </xf>
    <xf numFmtId="0" fontId="5" fillId="11" borderId="72" xfId="0" applyFont="1" applyFill="1" applyBorder="1" applyAlignment="1" applyProtection="1">
      <alignment vertical="center" wrapText="1"/>
      <protection locked="0"/>
    </xf>
    <xf numFmtId="0" fontId="11" fillId="0" borderId="69" xfId="0" applyFont="1" applyBorder="1" applyAlignment="1" applyProtection="1">
      <alignment horizontal="center" vertical="center" shrinkToFit="1"/>
      <protection locked="0"/>
    </xf>
    <xf numFmtId="0" fontId="7" fillId="0" borderId="70" xfId="0" applyFont="1" applyBorder="1" applyAlignment="1" applyProtection="1">
      <alignment vertical="center" shrinkToFit="1"/>
      <protection locked="0"/>
    </xf>
    <xf numFmtId="0" fontId="7" fillId="0" borderId="71" xfId="0" applyFont="1" applyBorder="1" applyAlignment="1" applyProtection="1">
      <alignment vertical="center" shrinkToFit="1"/>
      <protection locked="0"/>
    </xf>
    <xf numFmtId="0" fontId="7" fillId="0" borderId="72" xfId="0" applyFont="1" applyBorder="1" applyAlignment="1" applyProtection="1">
      <alignment vertical="center" shrinkToFit="1"/>
      <protection locked="0"/>
    </xf>
    <xf numFmtId="0" fontId="7" fillId="0" borderId="70" xfId="0" applyFont="1" applyBorder="1" applyAlignment="1" applyProtection="1">
      <alignment vertical="center" wrapText="1"/>
      <protection locked="0"/>
    </xf>
    <xf numFmtId="0" fontId="7" fillId="0" borderId="71" xfId="0" applyFont="1" applyBorder="1" applyAlignment="1" applyProtection="1">
      <alignment vertical="center" wrapText="1"/>
      <protection locked="0"/>
    </xf>
    <xf numFmtId="0" fontId="7" fillId="0" borderId="72" xfId="0" applyFont="1" applyBorder="1" applyAlignment="1" applyProtection="1">
      <alignment vertical="center" wrapText="1"/>
      <protection locked="0"/>
    </xf>
    <xf numFmtId="0" fontId="5" fillId="0" borderId="70" xfId="0" applyFont="1" applyBorder="1" applyAlignment="1" applyProtection="1">
      <alignment vertical="center" wrapText="1"/>
      <protection locked="0"/>
    </xf>
    <xf numFmtId="0" fontId="5" fillId="0" borderId="71" xfId="0" applyFont="1" applyBorder="1" applyAlignment="1" applyProtection="1">
      <alignment vertical="center" wrapText="1"/>
      <protection locked="0"/>
    </xf>
    <xf numFmtId="0" fontId="5" fillId="0" borderId="72" xfId="0" applyFont="1" applyBorder="1" applyAlignment="1" applyProtection="1">
      <alignment vertical="center" wrapText="1"/>
      <protection locked="0"/>
    </xf>
    <xf numFmtId="0" fontId="18" fillId="3" borderId="15" xfId="0" applyFont="1" applyFill="1" applyBorder="1" applyAlignment="1" applyProtection="1">
      <alignment vertical="center" wrapText="1"/>
      <protection locked="0"/>
    </xf>
    <xf numFmtId="0" fontId="18" fillId="3" borderId="14" xfId="0" applyFont="1" applyFill="1" applyBorder="1" applyAlignment="1" applyProtection="1">
      <alignment vertical="center" wrapText="1"/>
      <protection locked="0"/>
    </xf>
    <xf numFmtId="0" fontId="18" fillId="3" borderId="4" xfId="0" applyFont="1" applyFill="1" applyBorder="1" applyAlignment="1" applyProtection="1">
      <alignment vertical="center" wrapText="1"/>
      <protection locked="0"/>
    </xf>
    <xf numFmtId="0" fontId="18" fillId="0" borderId="11" xfId="0" quotePrefix="1" applyFont="1" applyBorder="1" applyAlignment="1" applyProtection="1">
      <alignment horizontal="left" vertical="center" shrinkToFit="1"/>
      <protection locked="0"/>
    </xf>
    <xf numFmtId="0" fontId="18" fillId="0" borderId="0" xfId="0" quotePrefix="1" applyFont="1" applyAlignment="1" applyProtection="1">
      <alignment horizontal="left" vertical="center" shrinkToFit="1"/>
      <protection locked="0"/>
    </xf>
    <xf numFmtId="0" fontId="18" fillId="0" borderId="11" xfId="0" applyFont="1" applyBorder="1" applyAlignment="1" applyProtection="1">
      <alignment horizontal="left" vertical="center" wrapText="1"/>
      <protection locked="0"/>
    </xf>
    <xf numFmtId="0" fontId="5" fillId="2" borderId="9" xfId="0" applyFont="1" applyFill="1" applyBorder="1" applyAlignment="1" applyProtection="1">
      <alignment horizontal="center" vertical="center" textRotation="255"/>
      <protection locked="0"/>
    </xf>
    <xf numFmtId="0" fontId="5" fillId="2" borderId="11" xfId="0" applyFont="1" applyFill="1" applyBorder="1" applyAlignment="1" applyProtection="1">
      <alignment horizontal="center" vertical="center" textRotation="255"/>
      <protection locked="0"/>
    </xf>
    <xf numFmtId="0" fontId="5" fillId="2" borderId="5" xfId="0" applyFont="1" applyFill="1" applyBorder="1" applyAlignment="1" applyProtection="1">
      <alignment horizontal="center" vertical="center" textRotation="255"/>
      <protection locked="0"/>
    </xf>
    <xf numFmtId="0" fontId="13" fillId="2" borderId="69" xfId="0" applyFont="1" applyFill="1" applyBorder="1" applyAlignment="1" applyProtection="1">
      <alignment horizontal="center" vertical="center" textRotation="255" shrinkToFit="1"/>
      <protection locked="0"/>
    </xf>
    <xf numFmtId="0" fontId="5" fillId="0" borderId="70" xfId="0" applyFont="1" applyBorder="1" applyAlignment="1" applyProtection="1">
      <alignment horizontal="left" vertical="center" wrapText="1"/>
      <protection locked="0"/>
    </xf>
    <xf numFmtId="0" fontId="5" fillId="0" borderId="71" xfId="0" applyFont="1" applyBorder="1" applyAlignment="1" applyProtection="1">
      <alignment horizontal="left" vertical="center" wrapText="1"/>
      <protection locked="0"/>
    </xf>
    <xf numFmtId="0" fontId="5" fillId="0" borderId="72" xfId="0" applyFont="1" applyBorder="1" applyAlignment="1" applyProtection="1">
      <alignment horizontal="left" vertical="center" wrapText="1"/>
      <protection locked="0"/>
    </xf>
    <xf numFmtId="0" fontId="5" fillId="0" borderId="0" xfId="0" applyFont="1" applyAlignment="1" applyProtection="1">
      <alignment horizontal="center" vertical="top" wrapText="1"/>
      <protection locked="0"/>
    </xf>
    <xf numFmtId="181" fontId="39" fillId="6" borderId="69" xfId="0" applyNumberFormat="1" applyFont="1" applyFill="1" applyBorder="1" applyAlignment="1">
      <alignment vertical="center" shrinkToFit="1"/>
    </xf>
    <xf numFmtId="0" fontId="7" fillId="0" borderId="0" xfId="0" applyFont="1" applyAlignment="1" applyProtection="1">
      <alignment horizontal="right" vertical="center" wrapText="1"/>
      <protection locked="0"/>
    </xf>
    <xf numFmtId="0" fontId="7" fillId="0" borderId="8" xfId="0" applyFont="1" applyBorder="1" applyAlignment="1" applyProtection="1">
      <alignment horizontal="right" vertical="center" wrapText="1"/>
      <protection locked="0"/>
    </xf>
    <xf numFmtId="183" fontId="10" fillId="3" borderId="69" xfId="0" applyNumberFormat="1" applyFont="1" applyFill="1" applyBorder="1" applyAlignment="1" applyProtection="1">
      <alignment horizontal="right" vertical="center"/>
      <protection locked="0"/>
    </xf>
    <xf numFmtId="0" fontId="7" fillId="0" borderId="19" xfId="0" applyFont="1" applyBorder="1" applyAlignment="1" applyProtection="1">
      <alignment horizontal="right" vertical="center"/>
      <protection locked="0"/>
    </xf>
    <xf numFmtId="0" fontId="7" fillId="0" borderId="0" xfId="0" applyFont="1" applyAlignment="1" applyProtection="1">
      <alignment horizontal="right" vertical="center"/>
      <protection locked="0"/>
    </xf>
    <xf numFmtId="0" fontId="7" fillId="0" borderId="8" xfId="0" applyFont="1" applyBorder="1" applyAlignment="1" applyProtection="1">
      <alignment horizontal="right" vertical="center"/>
      <protection locked="0"/>
    </xf>
    <xf numFmtId="0" fontId="5" fillId="0" borderId="70" xfId="0" applyFont="1" applyBorder="1" applyAlignment="1">
      <alignment horizontal="left" vertical="center"/>
    </xf>
    <xf numFmtId="0" fontId="5" fillId="0" borderId="71" xfId="0" applyFont="1" applyBorder="1" applyAlignment="1">
      <alignment horizontal="left" vertical="center"/>
    </xf>
    <xf numFmtId="0" fontId="5" fillId="0" borderId="72" xfId="0" applyFont="1" applyBorder="1" applyAlignment="1">
      <alignment horizontal="left" vertical="center"/>
    </xf>
    <xf numFmtId="0" fontId="5" fillId="2" borderId="76" xfId="0" applyFont="1" applyFill="1" applyBorder="1" applyAlignment="1" applyProtection="1">
      <alignment horizontal="center" vertical="center" textRotation="255"/>
      <protection locked="0"/>
    </xf>
    <xf numFmtId="0" fontId="5" fillId="2" borderId="7" xfId="0" applyFont="1" applyFill="1" applyBorder="1" applyAlignment="1" applyProtection="1">
      <alignment horizontal="center" vertical="center" textRotation="255"/>
      <protection locked="0"/>
    </xf>
    <xf numFmtId="0" fontId="5" fillId="2" borderId="3" xfId="0" applyFont="1" applyFill="1" applyBorder="1" applyAlignment="1" applyProtection="1">
      <alignment horizontal="center" vertical="center" textRotation="255"/>
      <protection locked="0"/>
    </xf>
    <xf numFmtId="0" fontId="58" fillId="0" borderId="0" xfId="0" applyFont="1" applyAlignment="1" applyProtection="1">
      <alignment horizontal="center" vertical="center" wrapText="1"/>
      <protection locked="0"/>
    </xf>
    <xf numFmtId="0" fontId="5" fillId="2" borderId="76" xfId="0" applyFont="1" applyFill="1" applyBorder="1" applyAlignment="1" applyProtection="1">
      <alignment horizontal="center" vertical="center" wrapText="1"/>
      <protection locked="0"/>
    </xf>
    <xf numFmtId="0" fontId="5" fillId="2" borderId="7" xfId="0" applyFont="1" applyFill="1" applyBorder="1" applyAlignment="1" applyProtection="1">
      <alignment horizontal="center" vertical="center" wrapText="1"/>
      <protection locked="0"/>
    </xf>
    <xf numFmtId="0" fontId="5" fillId="2" borderId="3" xfId="0" applyFont="1" applyFill="1" applyBorder="1" applyAlignment="1" applyProtection="1">
      <alignment horizontal="center" vertical="center" wrapText="1"/>
      <protection locked="0"/>
    </xf>
    <xf numFmtId="0" fontId="18" fillId="0" borderId="9" xfId="0" applyFont="1" applyBorder="1" applyAlignment="1" applyProtection="1">
      <alignment horizontal="left" vertical="center" wrapText="1"/>
      <protection locked="0"/>
    </xf>
    <xf numFmtId="0" fontId="18" fillId="0" borderId="6" xfId="0" applyFont="1" applyBorder="1" applyAlignment="1" applyProtection="1">
      <alignment horizontal="left" vertical="center" wrapText="1"/>
      <protection locked="0"/>
    </xf>
    <xf numFmtId="0" fontId="18" fillId="0" borderId="75" xfId="0" applyFont="1" applyBorder="1" applyAlignment="1" applyProtection="1">
      <alignment horizontal="left" vertical="center" wrapText="1"/>
      <protection locked="0"/>
    </xf>
    <xf numFmtId="0" fontId="18" fillId="0" borderId="8" xfId="0" applyFont="1" applyBorder="1" applyAlignment="1" applyProtection="1">
      <alignment horizontal="left" vertical="center" wrapText="1"/>
      <protection locked="0"/>
    </xf>
    <xf numFmtId="0" fontId="18" fillId="0" borderId="5" xfId="0" applyFont="1" applyBorder="1" applyAlignment="1" applyProtection="1">
      <alignment horizontal="left" vertical="center" wrapText="1"/>
      <protection locked="0"/>
    </xf>
    <xf numFmtId="0" fontId="18" fillId="0" borderId="12" xfId="0" applyFont="1" applyBorder="1" applyAlignment="1" applyProtection="1">
      <alignment horizontal="left" vertical="center" wrapText="1"/>
      <protection locked="0"/>
    </xf>
    <xf numFmtId="0" fontId="18" fillId="0" borderId="13" xfId="0" applyFont="1" applyBorder="1" applyAlignment="1" applyProtection="1">
      <alignment horizontal="left" vertical="center" wrapText="1"/>
      <protection locked="0"/>
    </xf>
    <xf numFmtId="0" fontId="18" fillId="0" borderId="0" xfId="0" applyFont="1" applyAlignment="1" applyProtection="1">
      <alignment horizontal="center" vertical="center" wrapText="1"/>
      <protection locked="0"/>
    </xf>
    <xf numFmtId="0" fontId="18" fillId="0" borderId="8" xfId="0" applyFont="1" applyBorder="1" applyAlignment="1" applyProtection="1">
      <alignment horizontal="center" vertical="center" wrapText="1"/>
      <protection locked="0"/>
    </xf>
    <xf numFmtId="180" fontId="39" fillId="3" borderId="15" xfId="2" applyNumberFormat="1" applyFont="1" applyFill="1" applyBorder="1" applyAlignment="1" applyProtection="1">
      <alignment horizontal="right" vertical="center" shrinkToFit="1"/>
      <protection locked="0"/>
    </xf>
    <xf numFmtId="180" fontId="39" fillId="3" borderId="4" xfId="2" applyNumberFormat="1" applyFont="1" applyFill="1" applyBorder="1" applyAlignment="1" applyProtection="1">
      <alignment horizontal="right" vertical="center" shrinkToFit="1"/>
      <protection locked="0"/>
    </xf>
    <xf numFmtId="0" fontId="5" fillId="0" borderId="0" xfId="0" applyFont="1" applyAlignment="1" applyProtection="1">
      <alignment horizontal="left" vertical="center" wrapText="1"/>
      <protection locked="0"/>
    </xf>
    <xf numFmtId="0" fontId="5" fillId="0" borderId="12" xfId="0" applyFont="1" applyBorder="1" applyAlignment="1" applyProtection="1">
      <alignment horizontal="left" vertical="center" wrapText="1"/>
      <protection locked="0"/>
    </xf>
    <xf numFmtId="0" fontId="5" fillId="0" borderId="5" xfId="0" applyFont="1" applyBorder="1" applyAlignment="1" applyProtection="1">
      <alignment vertical="center" wrapText="1"/>
      <protection locked="0"/>
    </xf>
    <xf numFmtId="0" fontId="5" fillId="0" borderId="12" xfId="0" applyFont="1" applyBorder="1" applyAlignment="1" applyProtection="1">
      <alignment vertical="center" wrapText="1"/>
      <protection locked="0"/>
    </xf>
    <xf numFmtId="0" fontId="5" fillId="0" borderId="13" xfId="0" applyFont="1" applyBorder="1" applyAlignment="1" applyProtection="1">
      <alignment vertical="center" wrapText="1"/>
      <protection locked="0"/>
    </xf>
    <xf numFmtId="181" fontId="39" fillId="6" borderId="5" xfId="0" applyNumberFormat="1" applyFont="1" applyFill="1" applyBorder="1" applyAlignment="1">
      <alignment vertical="center" shrinkToFit="1"/>
    </xf>
    <xf numFmtId="181" fontId="39" fillId="6" borderId="12" xfId="0" applyNumberFormat="1" applyFont="1" applyFill="1" applyBorder="1" applyAlignment="1">
      <alignment vertical="center" shrinkToFit="1"/>
    </xf>
    <xf numFmtId="181" fontId="39" fillId="6" borderId="13" xfId="0" applyNumberFormat="1" applyFont="1" applyFill="1" applyBorder="1" applyAlignment="1">
      <alignment vertical="center" shrinkToFit="1"/>
    </xf>
    <xf numFmtId="197" fontId="39" fillId="3" borderId="5" xfId="2" applyNumberFormat="1" applyFont="1" applyFill="1" applyBorder="1" applyAlignment="1" applyProtection="1">
      <alignment horizontal="right" vertical="center" shrinkToFit="1"/>
      <protection locked="0"/>
    </xf>
    <xf numFmtId="0" fontId="20" fillId="0" borderId="0" xfId="0" applyFont="1" applyAlignment="1" applyProtection="1">
      <alignment horizontal="left" vertical="center" wrapText="1"/>
      <protection locked="0"/>
    </xf>
    <xf numFmtId="0" fontId="5" fillId="0" borderId="9" xfId="0" applyFont="1" applyBorder="1" applyAlignment="1" applyProtection="1">
      <alignment horizontal="center" vertical="center" textRotation="255"/>
      <protection locked="0"/>
    </xf>
    <xf numFmtId="0" fontId="5" fillId="0" borderId="75" xfId="0" applyFont="1" applyBorder="1" applyAlignment="1" applyProtection="1">
      <alignment horizontal="center" vertical="center" textRotation="255"/>
      <protection locked="0"/>
    </xf>
    <xf numFmtId="0" fontId="5" fillId="0" borderId="11" xfId="0" applyFont="1" applyBorder="1" applyAlignment="1" applyProtection="1">
      <alignment horizontal="center" vertical="center" textRotation="255"/>
      <protection locked="0"/>
    </xf>
    <xf numFmtId="0" fontId="5" fillId="0" borderId="8" xfId="0" applyFont="1" applyBorder="1" applyAlignment="1" applyProtection="1">
      <alignment horizontal="center" vertical="center" textRotation="255"/>
      <protection locked="0"/>
    </xf>
    <xf numFmtId="0" fontId="5" fillId="0" borderId="5" xfId="0" applyFont="1" applyBorder="1" applyAlignment="1" applyProtection="1">
      <alignment horizontal="center" vertical="center" textRotation="255"/>
      <protection locked="0"/>
    </xf>
    <xf numFmtId="0" fontId="5" fillId="0" borderId="13" xfId="0" applyFont="1" applyBorder="1" applyAlignment="1" applyProtection="1">
      <alignment horizontal="center" vertical="center" textRotation="255"/>
      <protection locked="0"/>
    </xf>
    <xf numFmtId="0" fontId="5" fillId="2" borderId="69" xfId="0" applyFont="1" applyFill="1" applyBorder="1" applyAlignment="1" applyProtection="1">
      <alignment horizontal="center" vertical="center" textRotation="255"/>
      <protection locked="0"/>
    </xf>
    <xf numFmtId="0" fontId="5" fillId="0" borderId="9" xfId="0" applyFont="1" applyBorder="1" applyAlignment="1" applyProtection="1">
      <alignment vertical="center" textRotation="255" wrapText="1"/>
      <protection locked="0"/>
    </xf>
    <xf numFmtId="0" fontId="5" fillId="0" borderId="75" xfId="0" applyFont="1" applyBorder="1" applyAlignment="1" applyProtection="1">
      <alignment vertical="center" textRotation="255" wrapText="1"/>
      <protection locked="0"/>
    </xf>
    <xf numFmtId="0" fontId="5" fillId="0" borderId="11" xfId="0" applyFont="1" applyBorder="1" applyAlignment="1" applyProtection="1">
      <alignment vertical="center" textRotation="255" wrapText="1"/>
      <protection locked="0"/>
    </xf>
    <xf numFmtId="0" fontId="5" fillId="0" borderId="8" xfId="0" applyFont="1" applyBorder="1" applyAlignment="1" applyProtection="1">
      <alignment vertical="center" textRotation="255" wrapText="1"/>
      <protection locked="0"/>
    </xf>
    <xf numFmtId="0" fontId="5" fillId="0" borderId="70" xfId="0" applyFont="1" applyBorder="1" applyAlignment="1" applyProtection="1">
      <alignment horizontal="center" vertical="center" wrapText="1"/>
      <protection locked="0"/>
    </xf>
    <xf numFmtId="0" fontId="5" fillId="0" borderId="72" xfId="0" applyFont="1" applyBorder="1" applyAlignment="1" applyProtection="1">
      <alignment horizontal="center" vertical="center" wrapText="1"/>
      <protection locked="0"/>
    </xf>
    <xf numFmtId="0" fontId="5" fillId="0" borderId="0" xfId="0" applyFont="1" applyAlignment="1" applyProtection="1">
      <alignment horizontal="center" vertical="center"/>
      <protection locked="0"/>
    </xf>
    <xf numFmtId="0" fontId="5" fillId="0" borderId="12" xfId="0" applyFont="1" applyBorder="1" applyAlignment="1" applyProtection="1">
      <alignment horizontal="center" vertical="center"/>
      <protection locked="0"/>
    </xf>
    <xf numFmtId="0" fontId="6" fillId="3" borderId="76" xfId="0" applyFont="1" applyFill="1" applyBorder="1" applyAlignment="1" applyProtection="1">
      <alignment horizontal="center" vertical="center"/>
      <protection locked="0"/>
    </xf>
    <xf numFmtId="0" fontId="6" fillId="3" borderId="7" xfId="0" applyFont="1" applyFill="1" applyBorder="1" applyAlignment="1" applyProtection="1">
      <alignment horizontal="center" vertical="center"/>
      <protection locked="0"/>
    </xf>
    <xf numFmtId="0" fontId="6" fillId="3" borderId="3" xfId="0" applyFont="1" applyFill="1" applyBorder="1" applyAlignment="1" applyProtection="1">
      <alignment horizontal="center" vertical="center"/>
      <protection locked="0"/>
    </xf>
    <xf numFmtId="200" fontId="39" fillId="6" borderId="9" xfId="0" applyNumberFormat="1" applyFont="1" applyFill="1" applyBorder="1" applyAlignment="1">
      <alignment vertical="center" shrinkToFit="1"/>
    </xf>
    <xf numFmtId="200" fontId="39" fillId="6" borderId="6" xfId="0" applyNumberFormat="1" applyFont="1" applyFill="1" applyBorder="1" applyAlignment="1">
      <alignment vertical="center" shrinkToFit="1"/>
    </xf>
    <xf numFmtId="200" fontId="39" fillId="6" borderId="75" xfId="0" applyNumberFormat="1" applyFont="1" applyFill="1" applyBorder="1" applyAlignment="1">
      <alignment vertical="center" shrinkToFit="1"/>
    </xf>
    <xf numFmtId="0" fontId="5" fillId="2" borderId="9" xfId="0" applyFont="1" applyFill="1" applyBorder="1" applyAlignment="1" applyProtection="1">
      <alignment horizontal="center" vertical="center" textRotation="255" wrapText="1"/>
      <protection locked="0"/>
    </xf>
    <xf numFmtId="0" fontId="5" fillId="2" borderId="75" xfId="0" applyFont="1" applyFill="1" applyBorder="1" applyAlignment="1" applyProtection="1">
      <alignment horizontal="center" vertical="center" textRotation="255" wrapText="1"/>
      <protection locked="0"/>
    </xf>
    <xf numFmtId="0" fontId="5" fillId="2" borderId="11" xfId="0" applyFont="1" applyFill="1" applyBorder="1" applyAlignment="1" applyProtection="1">
      <alignment horizontal="center" vertical="center" textRotation="255" wrapText="1"/>
      <protection locked="0"/>
    </xf>
    <xf numFmtId="0" fontId="5" fillId="2" borderId="8" xfId="0" applyFont="1" applyFill="1" applyBorder="1" applyAlignment="1" applyProtection="1">
      <alignment horizontal="center" vertical="center" textRotation="255" wrapText="1"/>
      <protection locked="0"/>
    </xf>
    <xf numFmtId="181" fontId="39" fillId="6" borderId="13" xfId="0" applyNumberFormat="1" applyFont="1" applyFill="1" applyBorder="1" applyAlignment="1">
      <alignment vertical="center" wrapText="1" shrinkToFit="1"/>
    </xf>
    <xf numFmtId="181" fontId="39" fillId="6" borderId="3" xfId="0" applyNumberFormat="1" applyFont="1" applyFill="1" applyBorder="1" applyAlignment="1">
      <alignment vertical="center" wrapText="1" shrinkToFit="1"/>
    </xf>
    <xf numFmtId="199" fontId="39" fillId="3" borderId="42" xfId="2" applyNumberFormat="1" applyFont="1" applyFill="1" applyBorder="1" applyAlignment="1" applyProtection="1">
      <alignment horizontal="right" vertical="center" wrapText="1"/>
      <protection locked="0"/>
    </xf>
    <xf numFmtId="197" fontId="39" fillId="6" borderId="3" xfId="2" applyNumberFormat="1" applyFont="1" applyFill="1" applyBorder="1" applyAlignment="1" applyProtection="1">
      <alignment horizontal="right" vertical="center" wrapText="1"/>
    </xf>
    <xf numFmtId="197" fontId="39" fillId="6" borderId="5" xfId="2" applyNumberFormat="1" applyFont="1" applyFill="1" applyBorder="1" applyAlignment="1" applyProtection="1">
      <alignment horizontal="right" vertical="center" wrapText="1"/>
    </xf>
    <xf numFmtId="181" fontId="39" fillId="6" borderId="7" xfId="0" applyNumberFormat="1" applyFont="1" applyFill="1" applyBorder="1" applyAlignment="1">
      <alignment vertical="center" shrinkToFit="1"/>
    </xf>
    <xf numFmtId="0" fontId="18" fillId="0" borderId="0" xfId="0" applyFont="1" applyAlignment="1" applyProtection="1">
      <alignment vertical="top" wrapText="1"/>
      <protection locked="0"/>
    </xf>
    <xf numFmtId="200" fontId="39" fillId="6" borderId="7" xfId="0" applyNumberFormat="1" applyFont="1" applyFill="1" applyBorder="1" applyAlignment="1">
      <alignment vertical="center" wrapText="1" shrinkToFit="1"/>
    </xf>
    <xf numFmtId="197" fontId="39" fillId="3" borderId="5" xfId="2" applyNumberFormat="1" applyFont="1" applyFill="1" applyBorder="1" applyAlignment="1" applyProtection="1">
      <alignment horizontal="right" vertical="center" wrapText="1"/>
      <protection locked="0"/>
    </xf>
    <xf numFmtId="197" fontId="39" fillId="3" borderId="12" xfId="2" applyNumberFormat="1" applyFont="1" applyFill="1" applyBorder="1" applyAlignment="1" applyProtection="1">
      <alignment horizontal="right" vertical="center" wrapText="1"/>
      <protection locked="0"/>
    </xf>
    <xf numFmtId="197" fontId="39" fillId="3" borderId="13" xfId="2" applyNumberFormat="1" applyFont="1" applyFill="1" applyBorder="1" applyAlignment="1" applyProtection="1">
      <alignment horizontal="right" vertical="center" wrapText="1"/>
      <protection locked="0"/>
    </xf>
    <xf numFmtId="181" fontId="39" fillId="6" borderId="5" xfId="0" applyNumberFormat="1" applyFont="1" applyFill="1" applyBorder="1" applyAlignment="1">
      <alignment vertical="center" wrapText="1" shrinkToFit="1"/>
    </xf>
    <xf numFmtId="181" fontId="39" fillId="6" borderId="12" xfId="0" applyNumberFormat="1" applyFont="1" applyFill="1" applyBorder="1" applyAlignment="1">
      <alignment vertical="center" wrapText="1" shrinkToFit="1"/>
    </xf>
    <xf numFmtId="187" fontId="39" fillId="0" borderId="5" xfId="2" applyNumberFormat="1" applyFont="1" applyFill="1" applyBorder="1" applyAlignment="1" applyProtection="1">
      <alignment horizontal="right" vertical="center" shrinkToFit="1"/>
    </xf>
    <xf numFmtId="187" fontId="39" fillId="0" borderId="12" xfId="2" applyNumberFormat="1" applyFont="1" applyFill="1" applyBorder="1" applyAlignment="1" applyProtection="1">
      <alignment horizontal="right" vertical="center" shrinkToFit="1"/>
    </xf>
    <xf numFmtId="0" fontId="5" fillId="2" borderId="2" xfId="0" applyFont="1" applyFill="1" applyBorder="1" applyAlignment="1" applyProtection="1">
      <alignment horizontal="center" vertical="center" wrapText="1"/>
      <protection locked="0"/>
    </xf>
    <xf numFmtId="3" fontId="39" fillId="0" borderId="5" xfId="2" applyNumberFormat="1" applyFont="1" applyFill="1" applyBorder="1" applyAlignment="1" applyProtection="1">
      <alignment horizontal="right" vertical="center" shrinkToFit="1"/>
    </xf>
    <xf numFmtId="0" fontId="39" fillId="0" borderId="12" xfId="2" applyNumberFormat="1" applyFont="1" applyFill="1" applyBorder="1" applyAlignment="1" applyProtection="1">
      <alignment horizontal="right" vertical="center" shrinkToFit="1"/>
    </xf>
    <xf numFmtId="181" fontId="39" fillId="6" borderId="3" xfId="0" applyNumberFormat="1" applyFont="1" applyFill="1" applyBorder="1" applyAlignment="1">
      <alignment vertical="center" shrinkToFit="1"/>
    </xf>
    <xf numFmtId="0" fontId="5" fillId="11" borderId="70" xfId="0" applyFont="1" applyFill="1" applyBorder="1" applyAlignment="1" applyProtection="1">
      <alignment horizontal="center" vertical="center" wrapText="1"/>
      <protection locked="0"/>
    </xf>
    <xf numFmtId="0" fontId="5" fillId="11" borderId="72" xfId="0" applyFont="1" applyFill="1" applyBorder="1" applyAlignment="1" applyProtection="1">
      <alignment horizontal="center" vertical="center" wrapText="1"/>
      <protection locked="0"/>
    </xf>
    <xf numFmtId="190" fontId="41" fillId="0" borderId="77" xfId="2" applyNumberFormat="1" applyFont="1" applyFill="1" applyBorder="1" applyAlignment="1" applyProtection="1">
      <alignment horizontal="left" vertical="center"/>
      <protection locked="0"/>
    </xf>
    <xf numFmtId="190" fontId="41" fillId="0" borderId="78" xfId="2" applyNumberFormat="1" applyFont="1" applyFill="1" applyBorder="1" applyAlignment="1" applyProtection="1">
      <alignment horizontal="left" vertical="center"/>
      <protection locked="0"/>
    </xf>
    <xf numFmtId="190" fontId="41" fillId="0" borderId="79" xfId="2" applyNumberFormat="1" applyFont="1" applyFill="1" applyBorder="1" applyAlignment="1" applyProtection="1">
      <alignment horizontal="left" vertical="center"/>
      <protection locked="0"/>
    </xf>
    <xf numFmtId="190" fontId="41" fillId="0" borderId="49" xfId="2" applyNumberFormat="1" applyFont="1" applyFill="1" applyBorder="1" applyAlignment="1" applyProtection="1">
      <alignment horizontal="left" vertical="center"/>
      <protection locked="0"/>
    </xf>
    <xf numFmtId="190" fontId="41" fillId="0" borderId="54" xfId="2" applyNumberFormat="1" applyFont="1" applyFill="1" applyBorder="1" applyAlignment="1" applyProtection="1">
      <alignment horizontal="left" vertical="center"/>
      <protection locked="0"/>
    </xf>
    <xf numFmtId="190" fontId="41" fillId="0" borderId="50" xfId="2" applyNumberFormat="1" applyFont="1" applyFill="1" applyBorder="1" applyAlignment="1" applyProtection="1">
      <alignment horizontal="left" vertical="center"/>
      <protection locked="0"/>
    </xf>
    <xf numFmtId="199" fontId="39" fillId="6" borderId="11" xfId="2" applyNumberFormat="1" applyFont="1" applyFill="1" applyBorder="1" applyAlignment="1" applyProtection="1">
      <alignment horizontal="right" vertical="center" shrinkToFit="1"/>
    </xf>
    <xf numFmtId="199" fontId="39" fillId="6" borderId="0" xfId="2" applyNumberFormat="1" applyFont="1" applyFill="1" applyBorder="1" applyAlignment="1" applyProtection="1">
      <alignment horizontal="right" vertical="center" shrinkToFit="1"/>
    </xf>
    <xf numFmtId="0" fontId="5" fillId="2" borderId="1" xfId="0" applyFont="1" applyFill="1" applyBorder="1" applyAlignment="1" applyProtection="1">
      <alignment horizontal="center" vertical="center" wrapText="1"/>
      <protection locked="0"/>
    </xf>
    <xf numFmtId="0" fontId="5" fillId="2" borderId="1" xfId="0" applyFont="1" applyFill="1" applyBorder="1" applyAlignment="1" applyProtection="1">
      <alignment horizontal="center" vertical="center" shrinkToFit="1"/>
      <protection locked="0"/>
    </xf>
    <xf numFmtId="0" fontId="5" fillId="2" borderId="69" xfId="0" applyFont="1" applyFill="1" applyBorder="1" applyAlignment="1" applyProtection="1">
      <alignment horizontal="center" vertical="center" shrinkToFit="1"/>
      <protection locked="0"/>
    </xf>
    <xf numFmtId="198" fontId="39" fillId="3" borderId="3" xfId="2" applyNumberFormat="1" applyFont="1" applyFill="1" applyBorder="1" applyAlignment="1" applyProtection="1">
      <alignment horizontal="right" vertical="center" shrinkToFit="1"/>
      <protection locked="0"/>
    </xf>
    <xf numFmtId="197" fontId="39" fillId="3" borderId="3" xfId="2" applyNumberFormat="1" applyFont="1" applyFill="1" applyBorder="1" applyAlignment="1" applyProtection="1">
      <alignment horizontal="right" vertical="center" shrinkToFit="1"/>
      <protection locked="0"/>
    </xf>
    <xf numFmtId="200" fontId="39" fillId="6" borderId="2" xfId="0" applyNumberFormat="1" applyFont="1" applyFill="1" applyBorder="1" applyAlignment="1">
      <alignment vertical="center" shrinkToFit="1"/>
    </xf>
    <xf numFmtId="200" fontId="39" fillId="6" borderId="76" xfId="0" applyNumberFormat="1" applyFont="1" applyFill="1" applyBorder="1" applyAlignment="1">
      <alignment vertical="center" shrinkToFit="1"/>
    </xf>
    <xf numFmtId="199" fontId="39" fillId="3" borderId="2" xfId="2" applyNumberFormat="1" applyFont="1" applyFill="1" applyBorder="1" applyAlignment="1" applyProtection="1">
      <alignment horizontal="right" vertical="center" shrinkToFit="1"/>
      <protection locked="0"/>
    </xf>
    <xf numFmtId="199" fontId="39" fillId="3" borderId="76" xfId="2" applyNumberFormat="1" applyFont="1" applyFill="1" applyBorder="1" applyAlignment="1" applyProtection="1">
      <alignment horizontal="right" vertical="center" shrinkToFit="1"/>
      <protection locked="0"/>
    </xf>
    <xf numFmtId="205" fontId="39" fillId="0" borderId="9" xfId="2" applyNumberFormat="1" applyFont="1" applyFill="1" applyBorder="1" applyAlignment="1" applyProtection="1">
      <alignment horizontal="right" vertical="center" shrinkToFit="1"/>
    </xf>
    <xf numFmtId="205" fontId="39" fillId="0" borderId="6" xfId="2" applyNumberFormat="1" applyFont="1" applyFill="1" applyBorder="1" applyAlignment="1" applyProtection="1">
      <alignment horizontal="right" vertical="center" shrinkToFit="1"/>
    </xf>
    <xf numFmtId="3" fontId="39" fillId="0" borderId="12" xfId="2" applyNumberFormat="1" applyFont="1" applyFill="1" applyBorder="1" applyAlignment="1" applyProtection="1">
      <alignment horizontal="right" vertical="center" shrinkToFit="1"/>
    </xf>
    <xf numFmtId="0" fontId="39" fillId="0" borderId="5" xfId="2" applyNumberFormat="1" applyFont="1" applyFill="1" applyBorder="1" applyAlignment="1" applyProtection="1">
      <alignment horizontal="right" vertical="center" shrinkToFit="1"/>
    </xf>
    <xf numFmtId="199" fontId="10" fillId="3" borderId="2" xfId="2" applyNumberFormat="1" applyFont="1" applyFill="1" applyBorder="1" applyAlignment="1" applyProtection="1">
      <alignment horizontal="right" vertical="center" shrinkToFit="1"/>
      <protection locked="0"/>
    </xf>
    <xf numFmtId="197" fontId="39" fillId="6" borderId="3" xfId="2" applyNumberFormat="1" applyFont="1" applyFill="1" applyBorder="1" applyAlignment="1" applyProtection="1">
      <alignment horizontal="right" vertical="center" shrinkToFit="1"/>
    </xf>
    <xf numFmtId="197" fontId="39" fillId="6" borderId="5" xfId="2" applyNumberFormat="1" applyFont="1" applyFill="1" applyBorder="1" applyAlignment="1" applyProtection="1">
      <alignment horizontal="right" vertical="center" shrinkToFit="1"/>
    </xf>
    <xf numFmtId="0" fontId="15" fillId="0" borderId="0" xfId="0" applyFont="1" applyAlignment="1" applyProtection="1">
      <alignment horizontal="left" vertical="center"/>
      <protection locked="0"/>
    </xf>
    <xf numFmtId="0" fontId="5" fillId="0" borderId="13" xfId="0" applyFont="1" applyBorder="1" applyAlignment="1" applyProtection="1">
      <alignment horizontal="left" vertical="center" wrapText="1"/>
      <protection locked="0"/>
    </xf>
    <xf numFmtId="0" fontId="5" fillId="0" borderId="70" xfId="0" applyFont="1" applyBorder="1" applyAlignment="1" applyProtection="1">
      <alignment horizontal="left" vertical="center" shrinkToFit="1"/>
      <protection locked="0"/>
    </xf>
    <xf numFmtId="0" fontId="5" fillId="0" borderId="71" xfId="0" applyFont="1" applyBorder="1" applyAlignment="1" applyProtection="1">
      <alignment horizontal="left" vertical="center" shrinkToFit="1"/>
      <protection locked="0"/>
    </xf>
    <xf numFmtId="0" fontId="5" fillId="0" borderId="72" xfId="0" applyFont="1" applyBorder="1" applyAlignment="1" applyProtection="1">
      <alignment horizontal="left" vertical="center" shrinkToFit="1"/>
      <protection locked="0"/>
    </xf>
    <xf numFmtId="0" fontId="5" fillId="2" borderId="9" xfId="0" applyFont="1" applyFill="1" applyBorder="1" applyAlignment="1" applyProtection="1">
      <alignment vertical="center" wrapText="1"/>
      <protection locked="0"/>
    </xf>
    <xf numFmtId="0" fontId="5" fillId="2" borderId="75" xfId="0" applyFont="1" applyFill="1" applyBorder="1" applyAlignment="1" applyProtection="1">
      <alignment vertical="center" wrapText="1"/>
      <protection locked="0"/>
    </xf>
    <xf numFmtId="0" fontId="5" fillId="2" borderId="5" xfId="0" applyFont="1" applyFill="1" applyBorder="1" applyAlignment="1" applyProtection="1">
      <alignment vertical="center" wrapText="1"/>
      <protection locked="0"/>
    </xf>
    <xf numFmtId="0" fontId="5" fillId="2" borderId="13" xfId="0" applyFont="1" applyFill="1" applyBorder="1" applyAlignment="1" applyProtection="1">
      <alignment vertical="center" wrapText="1"/>
      <protection locked="0"/>
    </xf>
    <xf numFmtId="0" fontId="18" fillId="0" borderId="11" xfId="0" applyFont="1" applyBorder="1" applyAlignment="1" applyProtection="1">
      <alignment vertical="center" wrapText="1"/>
      <protection locked="0"/>
    </xf>
    <xf numFmtId="0" fontId="18" fillId="0" borderId="8" xfId="0" applyFont="1" applyBorder="1" applyAlignment="1" applyProtection="1">
      <alignment vertical="center" wrapText="1"/>
      <protection locked="0"/>
    </xf>
    <xf numFmtId="0" fontId="35" fillId="0" borderId="0" xfId="0" applyFont="1" applyAlignment="1" applyProtection="1">
      <alignment horizontal="center" vertical="center"/>
      <protection locked="0"/>
    </xf>
    <xf numFmtId="205" fontId="39" fillId="0" borderId="9" xfId="2" applyNumberFormat="1" applyFont="1" applyFill="1" applyBorder="1" applyAlignment="1" applyProtection="1">
      <alignment horizontal="right" vertical="center" wrapText="1" shrinkToFit="1"/>
    </xf>
    <xf numFmtId="205" fontId="39" fillId="0" borderId="6" xfId="2" applyNumberFormat="1" applyFont="1" applyFill="1" applyBorder="1" applyAlignment="1" applyProtection="1">
      <alignment horizontal="right" vertical="center" wrapText="1" shrinkToFit="1"/>
    </xf>
    <xf numFmtId="197" fontId="39" fillId="3" borderId="70" xfId="2" applyNumberFormat="1" applyFont="1" applyFill="1" applyBorder="1" applyAlignment="1" applyProtection="1">
      <alignment horizontal="right" vertical="center" wrapText="1"/>
      <protection locked="0"/>
    </xf>
    <xf numFmtId="197" fontId="39" fillId="3" borderId="71" xfId="2" applyNumberFormat="1" applyFont="1" applyFill="1" applyBorder="1" applyAlignment="1" applyProtection="1">
      <alignment horizontal="right" vertical="center" wrapText="1"/>
      <protection locked="0"/>
    </xf>
    <xf numFmtId="197" fontId="39" fillId="3" borderId="72" xfId="2" applyNumberFormat="1" applyFont="1" applyFill="1" applyBorder="1" applyAlignment="1" applyProtection="1">
      <alignment horizontal="right" vertical="center" wrapText="1"/>
      <protection locked="0"/>
    </xf>
    <xf numFmtId="0" fontId="7" fillId="0" borderId="11" xfId="0" applyFont="1" applyBorder="1" applyAlignment="1" applyProtection="1">
      <alignment horizontal="right" vertical="center" wrapText="1"/>
      <protection locked="0"/>
    </xf>
    <xf numFmtId="0" fontId="5" fillId="2" borderId="15" xfId="0" applyFont="1" applyFill="1" applyBorder="1" applyAlignment="1" applyProtection="1">
      <alignment horizontal="center" vertical="center"/>
      <protection locked="0"/>
    </xf>
    <xf numFmtId="0" fontId="5" fillId="2" borderId="14" xfId="0" applyFont="1" applyFill="1" applyBorder="1" applyAlignment="1" applyProtection="1">
      <alignment horizontal="center" vertical="center"/>
      <protection locked="0"/>
    </xf>
    <xf numFmtId="0" fontId="5" fillId="2" borderId="4" xfId="0" applyFont="1" applyFill="1" applyBorder="1" applyAlignment="1" applyProtection="1">
      <alignment horizontal="center" vertical="center"/>
      <protection locked="0"/>
    </xf>
    <xf numFmtId="0" fontId="5" fillId="2" borderId="1" xfId="0" applyFont="1" applyFill="1" applyBorder="1" applyAlignment="1" applyProtection="1">
      <alignment horizontal="center" vertical="center"/>
      <protection locked="0"/>
    </xf>
    <xf numFmtId="0" fontId="5" fillId="2" borderId="65" xfId="0" applyFont="1" applyFill="1" applyBorder="1" applyAlignment="1" applyProtection="1">
      <alignment horizontal="center" vertical="center"/>
      <protection locked="0"/>
    </xf>
    <xf numFmtId="0" fontId="36" fillId="7" borderId="70" xfId="0" applyFont="1" applyFill="1" applyBorder="1" applyAlignment="1" applyProtection="1">
      <alignment horizontal="center" vertical="center" wrapText="1"/>
      <protection locked="0"/>
    </xf>
    <xf numFmtId="0" fontId="36" fillId="7" borderId="71" xfId="0" applyFont="1" applyFill="1" applyBorder="1" applyAlignment="1" applyProtection="1">
      <alignment horizontal="center" vertical="center" wrapText="1"/>
      <protection locked="0"/>
    </xf>
    <xf numFmtId="0" fontId="36" fillId="7" borderId="72" xfId="0" applyFont="1" applyFill="1" applyBorder="1" applyAlignment="1" applyProtection="1">
      <alignment horizontal="center" vertical="center" wrapText="1"/>
      <protection locked="0"/>
    </xf>
    <xf numFmtId="200" fontId="39" fillId="6" borderId="0" xfId="2" applyNumberFormat="1" applyFont="1" applyFill="1" applyBorder="1" applyAlignment="1" applyProtection="1">
      <alignment horizontal="right" vertical="center" shrinkToFit="1"/>
    </xf>
    <xf numFmtId="200" fontId="39" fillId="6" borderId="8" xfId="2" applyNumberFormat="1" applyFont="1" applyFill="1" applyBorder="1" applyAlignment="1" applyProtection="1">
      <alignment horizontal="right" vertical="center" shrinkToFit="1"/>
    </xf>
    <xf numFmtId="199" fontId="39" fillId="6" borderId="11" xfId="2" applyNumberFormat="1" applyFont="1" applyFill="1" applyBorder="1" applyAlignment="1" applyProtection="1">
      <alignment horizontal="right" vertical="center" indent="1" shrinkToFit="1"/>
    </xf>
    <xf numFmtId="199" fontId="39" fillId="6" borderId="0" xfId="2" applyNumberFormat="1" applyFont="1" applyFill="1" applyBorder="1" applyAlignment="1" applyProtection="1">
      <alignment horizontal="right" vertical="center" indent="1" shrinkToFit="1"/>
    </xf>
    <xf numFmtId="199" fontId="39" fillId="6" borderId="8" xfId="2" applyNumberFormat="1" applyFont="1" applyFill="1" applyBorder="1" applyAlignment="1" applyProtection="1">
      <alignment horizontal="right" vertical="center" indent="1" shrinkToFit="1"/>
    </xf>
    <xf numFmtId="190" fontId="41" fillId="0" borderId="77" xfId="2" applyNumberFormat="1" applyFont="1" applyFill="1" applyBorder="1" applyAlignment="1" applyProtection="1">
      <alignment horizontal="left" vertical="center" shrinkToFit="1"/>
      <protection locked="0"/>
    </xf>
    <xf numFmtId="190" fontId="41" fillId="0" borderId="78" xfId="2" applyNumberFormat="1" applyFont="1" applyFill="1" applyBorder="1" applyAlignment="1" applyProtection="1">
      <alignment horizontal="left" vertical="center" shrinkToFit="1"/>
      <protection locked="0"/>
    </xf>
    <xf numFmtId="190" fontId="41" fillId="0" borderId="79" xfId="2" applyNumberFormat="1" applyFont="1" applyFill="1" applyBorder="1" applyAlignment="1" applyProtection="1">
      <alignment horizontal="left" vertical="center" shrinkToFit="1"/>
      <protection locked="0"/>
    </xf>
    <xf numFmtId="190" fontId="41" fillId="0" borderId="49" xfId="2" applyNumberFormat="1" applyFont="1" applyFill="1" applyBorder="1" applyAlignment="1" applyProtection="1">
      <alignment horizontal="left" vertical="center" shrinkToFit="1"/>
      <protection locked="0"/>
    </xf>
    <xf numFmtId="190" fontId="41" fillId="0" borderId="54" xfId="2" applyNumberFormat="1" applyFont="1" applyFill="1" applyBorder="1" applyAlignment="1" applyProtection="1">
      <alignment horizontal="left" vertical="center" shrinkToFit="1"/>
      <protection locked="0"/>
    </xf>
    <xf numFmtId="190" fontId="41" fillId="0" borderId="50" xfId="2" applyNumberFormat="1" applyFont="1" applyFill="1" applyBorder="1" applyAlignment="1" applyProtection="1">
      <alignment horizontal="left" vertical="center" shrinkToFit="1"/>
      <protection locked="0"/>
    </xf>
    <xf numFmtId="0" fontId="5" fillId="10" borderId="70" xfId="0" applyFont="1" applyFill="1" applyBorder="1" applyAlignment="1" applyProtection="1">
      <alignment horizontal="center" vertical="center" wrapText="1"/>
      <protection locked="0"/>
    </xf>
    <xf numFmtId="0" fontId="5" fillId="10" borderId="71" xfId="0" applyFont="1" applyFill="1" applyBorder="1" applyAlignment="1" applyProtection="1">
      <alignment horizontal="center" vertical="center" wrapText="1"/>
      <protection locked="0"/>
    </xf>
    <xf numFmtId="0" fontId="5" fillId="11" borderId="5" xfId="0" applyFont="1" applyFill="1" applyBorder="1" applyAlignment="1" applyProtection="1">
      <alignment horizontal="center" vertical="center" wrapText="1"/>
      <protection locked="0"/>
    </xf>
    <xf numFmtId="0" fontId="5" fillId="11" borderId="13" xfId="0" applyFont="1" applyFill="1" applyBorder="1" applyAlignment="1" applyProtection="1">
      <alignment horizontal="center" vertical="center" wrapText="1"/>
      <protection locked="0"/>
    </xf>
    <xf numFmtId="0" fontId="5" fillId="2" borderId="9" xfId="0" applyFont="1" applyFill="1" applyBorder="1" applyAlignment="1" applyProtection="1">
      <alignment horizontal="center" vertical="center" wrapText="1"/>
      <protection locked="0"/>
    </xf>
    <xf numFmtId="197" fontId="39" fillId="3" borderId="3" xfId="2" applyNumberFormat="1" applyFont="1" applyFill="1" applyBorder="1" applyAlignment="1" applyProtection="1">
      <alignment horizontal="right" vertical="center" wrapText="1"/>
      <protection locked="0"/>
    </xf>
    <xf numFmtId="0" fontId="5" fillId="10" borderId="71" xfId="0" applyFont="1" applyFill="1" applyBorder="1" applyAlignment="1" applyProtection="1">
      <alignment horizontal="center" vertical="center"/>
      <protection locked="0"/>
    </xf>
    <xf numFmtId="190" fontId="37" fillId="0" borderId="77" xfId="2" applyNumberFormat="1" applyFont="1" applyFill="1" applyBorder="1" applyAlignment="1" applyProtection="1">
      <alignment horizontal="left" vertical="center"/>
    </xf>
    <xf numFmtId="190" fontId="37" fillId="0" borderId="78" xfId="2" applyNumberFormat="1" applyFont="1" applyFill="1" applyBorder="1" applyAlignment="1" applyProtection="1">
      <alignment horizontal="left" vertical="center"/>
    </xf>
    <xf numFmtId="190" fontId="37" fillId="0" borderId="79" xfId="2" applyNumberFormat="1" applyFont="1" applyFill="1" applyBorder="1" applyAlignment="1" applyProtection="1">
      <alignment horizontal="left" vertical="center"/>
    </xf>
    <xf numFmtId="190" fontId="37" fillId="0" borderId="49" xfId="2" applyNumberFormat="1" applyFont="1" applyFill="1" applyBorder="1" applyAlignment="1" applyProtection="1">
      <alignment horizontal="left" vertical="center"/>
    </xf>
    <xf numFmtId="190" fontId="37" fillId="0" borderId="54" xfId="2" applyNumberFormat="1" applyFont="1" applyFill="1" applyBorder="1" applyAlignment="1" applyProtection="1">
      <alignment horizontal="left" vertical="center"/>
    </xf>
    <xf numFmtId="190" fontId="37" fillId="0" borderId="50" xfId="2" applyNumberFormat="1" applyFont="1" applyFill="1" applyBorder="1" applyAlignment="1" applyProtection="1">
      <alignment horizontal="left" vertical="center"/>
    </xf>
    <xf numFmtId="0" fontId="6" fillId="0" borderId="0" xfId="0" applyFont="1" applyAlignment="1" applyProtection="1">
      <alignment horizontal="center" vertical="center"/>
      <protection locked="0"/>
    </xf>
    <xf numFmtId="0" fontId="5" fillId="2" borderId="75" xfId="0" applyFont="1" applyFill="1" applyBorder="1" applyAlignment="1" applyProtection="1">
      <alignment horizontal="center" vertical="center" wrapText="1"/>
      <protection locked="0"/>
    </xf>
    <xf numFmtId="0" fontId="5" fillId="2" borderId="5" xfId="0" applyFont="1" applyFill="1" applyBorder="1" applyAlignment="1" applyProtection="1">
      <alignment horizontal="center" vertical="center" wrapText="1"/>
      <protection locked="0"/>
    </xf>
    <xf numFmtId="0" fontId="5" fillId="2" borderId="13" xfId="0" applyFont="1" applyFill="1" applyBorder="1" applyAlignment="1" applyProtection="1">
      <alignment horizontal="center" vertical="center" wrapText="1"/>
      <protection locked="0"/>
    </xf>
    <xf numFmtId="0" fontId="13" fillId="11" borderId="5" xfId="0" applyFont="1" applyFill="1" applyBorder="1" applyAlignment="1" applyProtection="1">
      <alignment horizontal="left" vertical="center" wrapText="1"/>
      <protection locked="0"/>
    </xf>
    <xf numFmtId="0" fontId="13" fillId="11" borderId="12" xfId="0" applyFont="1" applyFill="1" applyBorder="1" applyAlignment="1" applyProtection="1">
      <alignment horizontal="left" vertical="center" wrapText="1"/>
      <protection locked="0"/>
    </xf>
    <xf numFmtId="0" fontId="13" fillId="11" borderId="13" xfId="0" applyFont="1" applyFill="1" applyBorder="1" applyAlignment="1" applyProtection="1">
      <alignment horizontal="left" vertical="center" wrapText="1"/>
      <protection locked="0"/>
    </xf>
    <xf numFmtId="0" fontId="5" fillId="0" borderId="71" xfId="0" applyFont="1" applyBorder="1" applyProtection="1">
      <alignment vertical="center"/>
      <protection locked="0"/>
    </xf>
    <xf numFmtId="0" fontId="5" fillId="0" borderId="72" xfId="0" applyFont="1" applyBorder="1" applyProtection="1">
      <alignment vertical="center"/>
      <protection locked="0"/>
    </xf>
    <xf numFmtId="0" fontId="18" fillId="0" borderId="11" xfId="0" applyFont="1" applyBorder="1" applyAlignment="1" applyProtection="1">
      <alignment horizontal="left" vertical="center" shrinkToFit="1"/>
      <protection locked="0"/>
    </xf>
    <xf numFmtId="199" fontId="39" fillId="3" borderId="76" xfId="2" applyNumberFormat="1" applyFont="1" applyFill="1" applyBorder="1" applyAlignment="1" applyProtection="1">
      <alignment horizontal="right" vertical="center" wrapText="1"/>
      <protection locked="0"/>
    </xf>
    <xf numFmtId="200" fontId="39" fillId="6" borderId="76" xfId="0" applyNumberFormat="1" applyFont="1" applyFill="1" applyBorder="1" applyAlignment="1">
      <alignment vertical="center" wrapText="1" shrinkToFit="1"/>
    </xf>
    <xf numFmtId="197" fontId="39" fillId="6" borderId="12" xfId="2" applyNumberFormat="1" applyFont="1" applyFill="1" applyBorder="1" applyAlignment="1" applyProtection="1">
      <alignment horizontal="right" vertical="center" shrinkToFit="1"/>
    </xf>
    <xf numFmtId="0" fontId="5" fillId="0" borderId="5" xfId="0" applyFont="1" applyBorder="1" applyAlignment="1" applyProtection="1">
      <alignment horizontal="center" vertical="center"/>
      <protection locked="0"/>
    </xf>
    <xf numFmtId="0" fontId="5" fillId="0" borderId="13" xfId="0" applyFont="1" applyBorder="1" applyAlignment="1" applyProtection="1">
      <alignment horizontal="center" vertical="center"/>
      <protection locked="0"/>
    </xf>
    <xf numFmtId="0" fontId="6" fillId="0" borderId="0" xfId="0" applyFont="1" applyAlignment="1" applyProtection="1">
      <alignment horizontal="left" vertical="center" shrinkToFit="1"/>
      <protection locked="0"/>
    </xf>
    <xf numFmtId="0" fontId="7" fillId="2" borderId="69" xfId="0" applyFont="1" applyFill="1" applyBorder="1" applyAlignment="1" applyProtection="1">
      <alignment horizontal="center" vertical="center" shrinkToFit="1"/>
      <protection locked="0"/>
    </xf>
    <xf numFmtId="0" fontId="5" fillId="0" borderId="69" xfId="0" applyFont="1" applyBorder="1" applyAlignment="1" applyProtection="1">
      <alignment horizontal="left" vertical="center" shrinkToFit="1"/>
      <protection locked="0"/>
    </xf>
    <xf numFmtId="209" fontId="39" fillId="0" borderId="69" xfId="2" applyNumberFormat="1" applyFont="1" applyFill="1" applyBorder="1" applyAlignment="1" applyProtection="1">
      <alignment horizontal="right" vertical="center" shrinkToFit="1"/>
      <protection locked="0"/>
    </xf>
    <xf numFmtId="0" fontId="5" fillId="13" borderId="69" xfId="0" applyFont="1" applyFill="1" applyBorder="1" applyAlignment="1" applyProtection="1">
      <alignment horizontal="center" vertical="center"/>
      <protection locked="0"/>
    </xf>
    <xf numFmtId="0" fontId="34" fillId="0" borderId="70" xfId="5" applyFont="1" applyBorder="1" applyAlignment="1" applyProtection="1">
      <alignment vertical="center" wrapText="1"/>
      <protection locked="0"/>
    </xf>
    <xf numFmtId="0" fontId="34" fillId="0" borderId="71" xfId="5" applyFont="1" applyBorder="1" applyAlignment="1" applyProtection="1">
      <alignment vertical="center" wrapText="1"/>
      <protection locked="0"/>
    </xf>
    <xf numFmtId="0" fontId="34" fillId="0" borderId="72" xfId="5" applyFont="1" applyBorder="1" applyAlignment="1" applyProtection="1">
      <alignment vertical="center" wrapText="1"/>
      <protection locked="0"/>
    </xf>
    <xf numFmtId="0" fontId="6" fillId="11" borderId="69" xfId="0" applyFont="1" applyFill="1" applyBorder="1" applyAlignment="1" applyProtection="1">
      <alignment horizontal="center" vertical="center"/>
      <protection locked="0"/>
    </xf>
    <xf numFmtId="0" fontId="5" fillId="2" borderId="15" xfId="0" applyFont="1" applyFill="1" applyBorder="1" applyAlignment="1" applyProtection="1">
      <alignment horizontal="center" vertical="center" shrinkToFit="1"/>
      <protection locked="0"/>
    </xf>
    <xf numFmtId="0" fontId="5" fillId="2" borderId="14" xfId="0" applyFont="1" applyFill="1" applyBorder="1" applyAlignment="1" applyProtection="1">
      <alignment horizontal="center" vertical="center" shrinkToFit="1"/>
      <protection locked="0"/>
    </xf>
    <xf numFmtId="0" fontId="5" fillId="2" borderId="4" xfId="0" applyFont="1" applyFill="1" applyBorder="1" applyAlignment="1" applyProtection="1">
      <alignment horizontal="center" vertical="center" shrinkToFit="1"/>
      <protection locked="0"/>
    </xf>
    <xf numFmtId="0" fontId="18" fillId="0" borderId="11" xfId="0" quotePrefix="1" applyFont="1" applyBorder="1" applyAlignment="1" applyProtection="1">
      <alignment horizontal="center" vertical="center"/>
      <protection locked="0"/>
    </xf>
    <xf numFmtId="0" fontId="18" fillId="0" borderId="0" xfId="0" quotePrefix="1" applyFont="1" applyAlignment="1" applyProtection="1">
      <alignment horizontal="center" vertical="center"/>
      <protection locked="0"/>
    </xf>
    <xf numFmtId="0" fontId="18" fillId="0" borderId="8" xfId="0" quotePrefix="1" applyFont="1" applyBorder="1" applyAlignment="1" applyProtection="1">
      <alignment horizontal="center" vertical="center"/>
      <protection locked="0"/>
    </xf>
    <xf numFmtId="0" fontId="5" fillId="2" borderId="14" xfId="0" applyFont="1" applyFill="1" applyBorder="1" applyAlignment="1" applyProtection="1">
      <alignment horizontal="center" vertical="center" wrapText="1"/>
      <protection locked="0"/>
    </xf>
    <xf numFmtId="176" fontId="39" fillId="0" borderId="9" xfId="2" applyNumberFormat="1" applyFont="1" applyFill="1" applyBorder="1" applyAlignment="1" applyProtection="1">
      <alignment horizontal="right" vertical="center" shrinkToFit="1"/>
      <protection locked="0"/>
    </xf>
    <xf numFmtId="176" fontId="39" fillId="0" borderId="6" xfId="2" applyNumberFormat="1" applyFont="1" applyFill="1" applyBorder="1" applyAlignment="1" applyProtection="1">
      <alignment horizontal="right" vertical="center" shrinkToFit="1"/>
      <protection locked="0"/>
    </xf>
    <xf numFmtId="176" fontId="39" fillId="0" borderId="11" xfId="2" applyNumberFormat="1" applyFont="1" applyFill="1" applyBorder="1" applyAlignment="1" applyProtection="1">
      <alignment horizontal="right" vertical="center" shrinkToFit="1"/>
      <protection locked="0"/>
    </xf>
    <xf numFmtId="176" fontId="39" fillId="0" borderId="0" xfId="2" applyNumberFormat="1" applyFont="1" applyFill="1" applyBorder="1" applyAlignment="1" applyProtection="1">
      <alignment horizontal="right" vertical="center" shrinkToFit="1"/>
      <protection locked="0"/>
    </xf>
    <xf numFmtId="207" fontId="39" fillId="11" borderId="76" xfId="2" applyNumberFormat="1" applyFont="1" applyFill="1" applyBorder="1" applyAlignment="1" applyProtection="1">
      <alignment horizontal="right" vertical="center" shrinkToFit="1"/>
    </xf>
    <xf numFmtId="181" fontId="39" fillId="6" borderId="76" xfId="0" applyNumberFormat="1" applyFont="1" applyFill="1" applyBorder="1" applyAlignment="1">
      <alignment vertical="center" shrinkToFit="1"/>
    </xf>
    <xf numFmtId="193" fontId="6" fillId="3" borderId="15" xfId="0" applyNumberFormat="1" applyFont="1" applyFill="1" applyBorder="1" applyAlignment="1" applyProtection="1">
      <alignment horizontal="right" vertical="center" shrinkToFit="1"/>
      <protection locked="0"/>
    </xf>
    <xf numFmtId="193" fontId="6" fillId="3" borderId="4" xfId="0" applyNumberFormat="1" applyFont="1" applyFill="1" applyBorder="1" applyAlignment="1" applyProtection="1">
      <alignment horizontal="right" vertical="center" shrinkToFit="1"/>
      <protection locked="0"/>
    </xf>
    <xf numFmtId="0" fontId="18" fillId="0" borderId="0" xfId="0" applyFont="1" applyAlignment="1" applyProtection="1">
      <alignment horizontal="center" vertical="center"/>
      <protection locked="0"/>
    </xf>
    <xf numFmtId="0" fontId="18" fillId="0" borderId="8" xfId="0" applyFont="1" applyBorder="1" applyAlignment="1" applyProtection="1">
      <alignment horizontal="center" vertical="center"/>
      <protection locked="0"/>
    </xf>
    <xf numFmtId="193" fontId="6" fillId="0" borderId="1" xfId="0" applyNumberFormat="1" applyFont="1" applyBorder="1" applyAlignment="1">
      <alignment horizontal="right" vertical="center" shrinkToFit="1"/>
    </xf>
    <xf numFmtId="193" fontId="6" fillId="0" borderId="15" xfId="0" applyNumberFormat="1" applyFont="1" applyBorder="1" applyAlignment="1">
      <alignment horizontal="right" vertical="center" shrinkToFit="1"/>
    </xf>
    <xf numFmtId="193" fontId="6" fillId="0" borderId="4" xfId="0" applyNumberFormat="1" applyFont="1" applyBorder="1" applyAlignment="1">
      <alignment horizontal="right" vertical="center" shrinkToFit="1"/>
    </xf>
    <xf numFmtId="193" fontId="6" fillId="6" borderId="70" xfId="0" applyNumberFormat="1" applyFont="1" applyFill="1" applyBorder="1" applyAlignment="1">
      <alignment horizontal="right" vertical="center" shrinkToFit="1"/>
    </xf>
    <xf numFmtId="193" fontId="6" fillId="6" borderId="72" xfId="0" applyNumberFormat="1" applyFont="1" applyFill="1" applyBorder="1" applyAlignment="1">
      <alignment horizontal="right" vertical="center" shrinkToFit="1"/>
    </xf>
    <xf numFmtId="194" fontId="6" fillId="3" borderId="15" xfId="0" applyNumberFormat="1" applyFont="1" applyFill="1" applyBorder="1" applyAlignment="1" applyProtection="1">
      <alignment horizontal="right" vertical="center" shrinkToFit="1"/>
      <protection locked="0"/>
    </xf>
    <xf numFmtId="194" fontId="6" fillId="3" borderId="4" xfId="0" applyNumberFormat="1" applyFont="1" applyFill="1" applyBorder="1" applyAlignment="1" applyProtection="1">
      <alignment horizontal="right" vertical="center" shrinkToFit="1"/>
      <protection locked="0"/>
    </xf>
    <xf numFmtId="195" fontId="5" fillId="0" borderId="0" xfId="0" applyNumberFormat="1" applyFont="1" applyAlignment="1">
      <alignment horizontal="center" vertical="center"/>
    </xf>
    <xf numFmtId="0" fontId="19" fillId="0" borderId="6" xfId="0" applyFont="1" applyBorder="1" applyAlignment="1" applyProtection="1">
      <alignment horizontal="left" vertical="center" wrapText="1"/>
      <protection locked="0"/>
    </xf>
    <xf numFmtId="0" fontId="6" fillId="3" borderId="15" xfId="0" applyFont="1" applyFill="1" applyBorder="1" applyAlignment="1" applyProtection="1">
      <alignment horizontal="center" vertical="center"/>
      <protection locked="0"/>
    </xf>
    <xf numFmtId="0" fontId="6" fillId="3" borderId="4" xfId="0" applyFont="1" applyFill="1" applyBorder="1" applyAlignment="1" applyProtection="1">
      <alignment horizontal="center" vertical="center"/>
      <protection locked="0"/>
    </xf>
    <xf numFmtId="0" fontId="5" fillId="0" borderId="11" xfId="0" quotePrefix="1" applyFont="1" applyBorder="1" applyAlignment="1" applyProtection="1">
      <alignment horizontal="center" vertical="center"/>
      <protection locked="0"/>
    </xf>
    <xf numFmtId="0" fontId="5" fillId="0" borderId="8" xfId="0" quotePrefix="1" applyFont="1" applyBorder="1" applyAlignment="1" applyProtection="1">
      <alignment horizontal="center" vertical="center"/>
      <protection locked="0"/>
    </xf>
    <xf numFmtId="0" fontId="19" fillId="0" borderId="16" xfId="0" applyFont="1" applyBorder="1" applyAlignment="1" applyProtection="1">
      <alignment vertical="center" wrapText="1"/>
      <protection locked="0"/>
    </xf>
    <xf numFmtId="0" fontId="19" fillId="0" borderId="17" xfId="0" applyFont="1" applyBorder="1" applyAlignment="1" applyProtection="1">
      <alignment vertical="center" wrapText="1"/>
      <protection locked="0"/>
    </xf>
    <xf numFmtId="0" fontId="19" fillId="0" borderId="18" xfId="0" applyFont="1" applyBorder="1" applyAlignment="1" applyProtection="1">
      <alignment vertical="center" wrapText="1"/>
      <protection locked="0"/>
    </xf>
    <xf numFmtId="0" fontId="19" fillId="0" borderId="19" xfId="0" applyFont="1" applyBorder="1" applyAlignment="1" applyProtection="1">
      <alignment vertical="center" wrapText="1"/>
      <protection locked="0"/>
    </xf>
    <xf numFmtId="0" fontId="19" fillId="0" borderId="0" xfId="0" applyFont="1" applyAlignment="1" applyProtection="1">
      <alignment vertical="center" wrapText="1"/>
      <protection locked="0"/>
    </xf>
    <xf numFmtId="0" fontId="19" fillId="0" borderId="20" xfId="0" applyFont="1" applyBorder="1" applyAlignment="1" applyProtection="1">
      <alignment vertical="center" wrapText="1"/>
      <protection locked="0"/>
    </xf>
    <xf numFmtId="0" fontId="19" fillId="0" borderId="22" xfId="0" applyFont="1" applyBorder="1" applyAlignment="1" applyProtection="1">
      <alignment vertical="center" wrapText="1"/>
      <protection locked="0"/>
    </xf>
    <xf numFmtId="0" fontId="19" fillId="0" borderId="21" xfId="0" applyFont="1" applyBorder="1" applyAlignment="1" applyProtection="1">
      <alignment vertical="center" wrapText="1"/>
      <protection locked="0"/>
    </xf>
    <xf numFmtId="0" fontId="19" fillId="0" borderId="23" xfId="0" applyFont="1" applyBorder="1" applyAlignment="1" applyProtection="1">
      <alignment vertical="center" wrapText="1"/>
      <protection locked="0"/>
    </xf>
    <xf numFmtId="207" fontId="39" fillId="11" borderId="11" xfId="2" applyNumberFormat="1" applyFont="1" applyFill="1" applyBorder="1" applyAlignment="1" applyProtection="1">
      <alignment horizontal="right" vertical="center" shrinkToFit="1"/>
    </xf>
    <xf numFmtId="207" fontId="39" fillId="11" borderId="0" xfId="2" applyNumberFormat="1" applyFont="1" applyFill="1" applyBorder="1" applyAlignment="1" applyProtection="1">
      <alignment horizontal="right" vertical="center" shrinkToFit="1"/>
    </xf>
    <xf numFmtId="207" fontId="39" fillId="11" borderId="8" xfId="2" applyNumberFormat="1" applyFont="1" applyFill="1" applyBorder="1" applyAlignment="1" applyProtection="1">
      <alignment horizontal="right" vertical="center" shrinkToFit="1"/>
    </xf>
    <xf numFmtId="181" fontId="39" fillId="6" borderId="11" xfId="0" applyNumberFormat="1" applyFont="1" applyFill="1" applyBorder="1" applyAlignment="1">
      <alignment vertical="center" shrinkToFit="1"/>
    </xf>
    <xf numFmtId="181" fontId="39" fillId="6" borderId="0" xfId="0" applyNumberFormat="1" applyFont="1" applyFill="1" applyAlignment="1">
      <alignment vertical="center" shrinkToFit="1"/>
    </xf>
    <xf numFmtId="181" fontId="39" fillId="6" borderId="8" xfId="0" applyNumberFormat="1" applyFont="1" applyFill="1" applyBorder="1" applyAlignment="1">
      <alignment vertical="center" shrinkToFit="1"/>
    </xf>
    <xf numFmtId="207" fontId="39" fillId="6" borderId="5" xfId="2" applyNumberFormat="1" applyFont="1" applyFill="1" applyBorder="1" applyAlignment="1" applyProtection="1">
      <alignment horizontal="right" vertical="center" shrinkToFit="1"/>
    </xf>
    <xf numFmtId="207" fontId="39" fillId="6" borderId="12" xfId="2" applyNumberFormat="1" applyFont="1" applyFill="1" applyBorder="1" applyAlignment="1" applyProtection="1">
      <alignment horizontal="right" vertical="center" shrinkToFit="1"/>
    </xf>
    <xf numFmtId="207" fontId="39" fillId="6" borderId="13" xfId="2" applyNumberFormat="1" applyFont="1" applyFill="1" applyBorder="1" applyAlignment="1" applyProtection="1">
      <alignment horizontal="right" vertical="center" shrinkToFit="1"/>
    </xf>
    <xf numFmtId="0" fontId="5" fillId="2" borderId="94" xfId="0" applyFont="1" applyFill="1" applyBorder="1" applyAlignment="1" applyProtection="1">
      <alignment horizontal="center" vertical="center" wrapText="1"/>
      <protection locked="0"/>
    </xf>
    <xf numFmtId="208" fontId="39" fillId="6" borderId="95" xfId="2" applyNumberFormat="1" applyFont="1" applyFill="1" applyBorder="1" applyAlignment="1" applyProtection="1">
      <alignment horizontal="right" vertical="center" shrinkToFit="1"/>
      <protection locked="0"/>
    </xf>
    <xf numFmtId="208" fontId="39" fillId="6" borderId="96" xfId="2" applyNumberFormat="1" applyFont="1" applyFill="1" applyBorder="1" applyAlignment="1" applyProtection="1">
      <alignment horizontal="right" vertical="center" shrinkToFit="1"/>
      <protection locked="0"/>
    </xf>
    <xf numFmtId="187" fontId="39" fillId="0" borderId="97" xfId="2" applyNumberFormat="1" applyFont="1" applyFill="1" applyBorder="1" applyAlignment="1" applyProtection="1">
      <alignment horizontal="right" vertical="center" shrinkToFit="1"/>
      <protection locked="0"/>
    </xf>
    <xf numFmtId="187" fontId="39" fillId="0" borderId="98" xfId="2" applyNumberFormat="1" applyFont="1" applyFill="1" applyBorder="1" applyAlignment="1" applyProtection="1">
      <alignment horizontal="right" vertical="center" shrinkToFit="1"/>
      <protection locked="0"/>
    </xf>
    <xf numFmtId="187" fontId="39" fillId="0" borderId="99" xfId="2" applyNumberFormat="1" applyFont="1" applyFill="1" applyBorder="1" applyAlignment="1" applyProtection="1">
      <alignment horizontal="right" vertical="center" shrinkToFit="1"/>
      <protection locked="0"/>
    </xf>
    <xf numFmtId="187" fontId="39" fillId="0" borderId="49" xfId="2" applyNumberFormat="1" applyFont="1" applyFill="1" applyBorder="1" applyAlignment="1" applyProtection="1">
      <alignment horizontal="right" vertical="center" shrinkToFit="1"/>
      <protection locked="0"/>
    </xf>
    <xf numFmtId="187" fontId="39" fillId="0" borderId="54" xfId="2" applyNumberFormat="1" applyFont="1" applyFill="1" applyBorder="1" applyAlignment="1" applyProtection="1">
      <alignment horizontal="right" vertical="center" shrinkToFit="1"/>
      <protection locked="0"/>
    </xf>
    <xf numFmtId="187" fontId="39" fillId="0" borderId="50" xfId="2" applyNumberFormat="1" applyFont="1" applyFill="1" applyBorder="1" applyAlignment="1" applyProtection="1">
      <alignment horizontal="right" vertical="center" shrinkToFit="1"/>
      <protection locked="0"/>
    </xf>
    <xf numFmtId="200" fontId="39" fillId="6" borderId="96" xfId="2" applyNumberFormat="1" applyFont="1" applyFill="1" applyBorder="1" applyAlignment="1" applyProtection="1">
      <alignment horizontal="right" vertical="center" shrinkToFit="1"/>
      <protection locked="0"/>
    </xf>
    <xf numFmtId="200" fontId="39" fillId="6" borderId="100" xfId="2" applyNumberFormat="1" applyFont="1" applyFill="1" applyBorder="1" applyAlignment="1" applyProtection="1">
      <alignment horizontal="right" vertical="center" shrinkToFit="1"/>
      <protection locked="0"/>
    </xf>
    <xf numFmtId="0" fontId="5" fillId="2" borderId="91" xfId="0" applyFont="1" applyFill="1" applyBorder="1" applyAlignment="1" applyProtection="1">
      <alignment horizontal="center" vertical="center" wrapText="1"/>
      <protection locked="0"/>
    </xf>
    <xf numFmtId="207" fontId="39" fillId="11" borderId="5" xfId="2" applyNumberFormat="1" applyFont="1" applyFill="1" applyBorder="1" applyAlignment="1" applyProtection="1">
      <alignment horizontal="right" vertical="center" shrinkToFit="1"/>
    </xf>
    <xf numFmtId="207" fontId="39" fillId="11" borderId="12" xfId="2" applyNumberFormat="1" applyFont="1" applyFill="1" applyBorder="1" applyAlignment="1" applyProtection="1">
      <alignment horizontal="right" vertical="center" shrinkToFit="1"/>
    </xf>
    <xf numFmtId="207" fontId="39" fillId="11" borderId="13" xfId="2" applyNumberFormat="1" applyFont="1" applyFill="1" applyBorder="1" applyAlignment="1" applyProtection="1">
      <alignment horizontal="right" vertical="center" shrinkToFit="1"/>
    </xf>
    <xf numFmtId="176" fontId="39" fillId="0" borderId="5" xfId="2" applyNumberFormat="1" applyFont="1" applyFill="1" applyBorder="1" applyAlignment="1" applyProtection="1">
      <alignment horizontal="right" vertical="center" shrinkToFit="1"/>
      <protection locked="0"/>
    </xf>
    <xf numFmtId="176" fontId="39" fillId="0" borderId="12" xfId="2" applyNumberFormat="1" applyFont="1" applyFill="1" applyBorder="1" applyAlignment="1" applyProtection="1">
      <alignment horizontal="right" vertical="center" shrinkToFit="1"/>
      <protection locked="0"/>
    </xf>
    <xf numFmtId="0" fontId="18" fillId="15" borderId="69" xfId="0" applyFont="1" applyFill="1" applyBorder="1" applyAlignment="1" applyProtection="1">
      <alignment horizontal="center" vertical="center"/>
      <protection locked="0"/>
    </xf>
    <xf numFmtId="0" fontId="5" fillId="15" borderId="69" xfId="0" applyFont="1" applyFill="1" applyBorder="1" applyAlignment="1" applyProtection="1">
      <alignment horizontal="center" vertical="center"/>
      <protection locked="0"/>
    </xf>
    <xf numFmtId="0" fontId="18" fillId="0" borderId="69" xfId="0" applyFont="1" applyBorder="1" applyAlignment="1" applyProtection="1">
      <alignment horizontal="left" vertical="center"/>
      <protection locked="0"/>
    </xf>
    <xf numFmtId="194" fontId="6" fillId="0" borderId="15" xfId="0" applyNumberFormat="1" applyFont="1" applyBorder="1" applyAlignment="1">
      <alignment horizontal="right" vertical="center" shrinkToFit="1"/>
    </xf>
    <xf numFmtId="194" fontId="6" fillId="0" borderId="4" xfId="0" applyNumberFormat="1" applyFont="1" applyBorder="1" applyAlignment="1">
      <alignment horizontal="right" vertical="center" shrinkToFit="1"/>
    </xf>
    <xf numFmtId="0" fontId="5" fillId="11" borderId="9" xfId="0" applyFont="1" applyFill="1" applyBorder="1" applyAlignment="1" applyProtection="1">
      <alignment horizontal="center" vertical="center" wrapText="1"/>
      <protection locked="0"/>
    </xf>
    <xf numFmtId="0" fontId="5" fillId="11" borderId="6" xfId="0" applyFont="1" applyFill="1" applyBorder="1" applyAlignment="1" applyProtection="1">
      <alignment horizontal="center" vertical="center" wrapText="1"/>
      <protection locked="0"/>
    </xf>
    <xf numFmtId="0" fontId="5" fillId="11" borderId="75" xfId="0" applyFont="1" applyFill="1" applyBorder="1" applyAlignment="1" applyProtection="1">
      <alignment horizontal="center" vertical="center" wrapText="1"/>
      <protection locked="0"/>
    </xf>
    <xf numFmtId="0" fontId="5" fillId="11" borderId="12" xfId="0" applyFont="1" applyFill="1" applyBorder="1" applyAlignment="1" applyProtection="1">
      <alignment horizontal="center" vertical="center" wrapText="1"/>
      <protection locked="0"/>
    </xf>
    <xf numFmtId="49" fontId="5" fillId="11" borderId="9" xfId="0" applyNumberFormat="1" applyFont="1" applyFill="1" applyBorder="1" applyAlignment="1" applyProtection="1">
      <alignment horizontal="center"/>
      <protection locked="0"/>
    </xf>
    <xf numFmtId="49" fontId="5" fillId="11" borderId="6" xfId="0" applyNumberFormat="1" applyFont="1" applyFill="1" applyBorder="1" applyAlignment="1" applyProtection="1">
      <alignment horizontal="center"/>
      <protection locked="0"/>
    </xf>
    <xf numFmtId="49" fontId="5" fillId="11" borderId="75" xfId="0" applyNumberFormat="1" applyFont="1" applyFill="1" applyBorder="1" applyAlignment="1" applyProtection="1">
      <alignment horizontal="center"/>
      <protection locked="0"/>
    </xf>
    <xf numFmtId="49" fontId="5" fillId="11" borderId="5" xfId="0" applyNumberFormat="1" applyFont="1" applyFill="1" applyBorder="1" applyAlignment="1" applyProtection="1">
      <alignment horizontal="center"/>
      <protection locked="0"/>
    </xf>
    <xf numFmtId="49" fontId="5" fillId="11" borderId="12" xfId="0" applyNumberFormat="1" applyFont="1" applyFill="1" applyBorder="1" applyAlignment="1" applyProtection="1">
      <alignment horizontal="center"/>
      <protection locked="0"/>
    </xf>
    <xf numFmtId="49" fontId="5" fillId="11" borderId="13" xfId="0" applyNumberFormat="1" applyFont="1" applyFill="1" applyBorder="1" applyAlignment="1" applyProtection="1">
      <alignment horizontal="center"/>
      <protection locked="0"/>
    </xf>
    <xf numFmtId="207" fontId="39" fillId="11" borderId="9" xfId="2" applyNumberFormat="1" applyFont="1" applyFill="1" applyBorder="1" applyAlignment="1" applyProtection="1">
      <alignment horizontal="center" shrinkToFit="1"/>
      <protection locked="0"/>
    </xf>
    <xf numFmtId="207" fontId="39" fillId="11" borderId="6" xfId="2" applyNumberFormat="1" applyFont="1" applyFill="1" applyBorder="1" applyAlignment="1" applyProtection="1">
      <alignment horizontal="center" shrinkToFit="1"/>
      <protection locked="0"/>
    </xf>
    <xf numFmtId="207" fontId="39" fillId="11" borderId="75" xfId="2" applyNumberFormat="1" applyFont="1" applyFill="1" applyBorder="1" applyAlignment="1" applyProtection="1">
      <alignment horizontal="center" shrinkToFit="1"/>
      <protection locked="0"/>
    </xf>
    <xf numFmtId="207" fontId="39" fillId="11" borderId="5" xfId="2" applyNumberFormat="1" applyFont="1" applyFill="1" applyBorder="1" applyAlignment="1" applyProtection="1">
      <alignment horizontal="center" shrinkToFit="1"/>
      <protection locked="0"/>
    </xf>
    <xf numFmtId="207" fontId="39" fillId="11" borderId="12" xfId="2" applyNumberFormat="1" applyFont="1" applyFill="1" applyBorder="1" applyAlignment="1" applyProtection="1">
      <alignment horizontal="center" shrinkToFit="1"/>
      <protection locked="0"/>
    </xf>
    <xf numFmtId="207" fontId="39" fillId="11" borderId="13" xfId="2" applyNumberFormat="1" applyFont="1" applyFill="1" applyBorder="1" applyAlignment="1" applyProtection="1">
      <alignment horizontal="center" shrinkToFit="1"/>
      <protection locked="0"/>
    </xf>
    <xf numFmtId="9" fontId="5" fillId="6" borderId="9" xfId="0" applyNumberFormat="1" applyFont="1" applyFill="1" applyBorder="1" applyAlignment="1">
      <alignment horizontal="right"/>
    </xf>
    <xf numFmtId="9" fontId="5" fillId="6" borderId="6" xfId="0" applyNumberFormat="1" applyFont="1" applyFill="1" applyBorder="1" applyAlignment="1">
      <alignment horizontal="right"/>
    </xf>
    <xf numFmtId="9" fontId="5" fillId="6" borderId="75" xfId="0" applyNumberFormat="1" applyFont="1" applyFill="1" applyBorder="1" applyAlignment="1">
      <alignment horizontal="right"/>
    </xf>
    <xf numFmtId="9" fontId="5" fillId="6" borderId="5" xfId="0" applyNumberFormat="1" applyFont="1" applyFill="1" applyBorder="1" applyAlignment="1">
      <alignment horizontal="right"/>
    </xf>
    <xf numFmtId="9" fontId="5" fillId="6" borderId="12" xfId="0" applyNumberFormat="1" applyFont="1" applyFill="1" applyBorder="1" applyAlignment="1">
      <alignment horizontal="right"/>
    </xf>
    <xf numFmtId="9" fontId="5" fillId="6" borderId="13" xfId="0" applyNumberFormat="1" applyFont="1" applyFill="1" applyBorder="1" applyAlignment="1">
      <alignment horizontal="right"/>
    </xf>
    <xf numFmtId="49" fontId="5" fillId="6" borderId="9" xfId="0" applyNumberFormat="1" applyFont="1" applyFill="1" applyBorder="1" applyAlignment="1" applyProtection="1">
      <alignment horizontal="center"/>
      <protection locked="0"/>
    </xf>
    <xf numFmtId="49" fontId="5" fillId="6" borderId="6" xfId="0" applyNumberFormat="1" applyFont="1" applyFill="1" applyBorder="1" applyAlignment="1" applyProtection="1">
      <alignment horizontal="center"/>
      <protection locked="0"/>
    </xf>
    <xf numFmtId="49" fontId="5" fillId="6" borderId="75" xfId="0" applyNumberFormat="1" applyFont="1" applyFill="1" applyBorder="1" applyAlignment="1" applyProtection="1">
      <alignment horizontal="center"/>
      <protection locked="0"/>
    </xf>
    <xf numFmtId="49" fontId="5" fillId="6" borderId="5" xfId="0" applyNumberFormat="1" applyFont="1" applyFill="1" applyBorder="1" applyAlignment="1" applyProtection="1">
      <alignment horizontal="center"/>
      <protection locked="0"/>
    </xf>
    <xf numFmtId="49" fontId="5" fillId="6" borderId="12" xfId="0" applyNumberFormat="1" applyFont="1" applyFill="1" applyBorder="1" applyAlignment="1" applyProtection="1">
      <alignment horizontal="center"/>
      <protection locked="0"/>
    </xf>
    <xf numFmtId="49" fontId="5" fillId="6" borderId="13" xfId="0" applyNumberFormat="1" applyFont="1" applyFill="1" applyBorder="1" applyAlignment="1" applyProtection="1">
      <alignment horizontal="center"/>
      <protection locked="0"/>
    </xf>
    <xf numFmtId="0" fontId="5" fillId="2" borderId="6" xfId="0" applyFont="1" applyFill="1" applyBorder="1" applyAlignment="1" applyProtection="1">
      <alignment horizontal="center" vertical="center" wrapText="1"/>
      <protection locked="0"/>
    </xf>
    <xf numFmtId="0" fontId="5" fillId="2" borderId="12" xfId="0" applyFont="1" applyFill="1" applyBorder="1" applyAlignment="1" applyProtection="1">
      <alignment horizontal="center" vertical="center" wrapText="1"/>
      <protection locked="0"/>
    </xf>
    <xf numFmtId="0" fontId="5" fillId="2" borderId="9" xfId="0" applyFont="1" applyFill="1" applyBorder="1" applyAlignment="1" applyProtection="1">
      <alignment horizontal="center" vertical="center" shrinkToFit="1"/>
      <protection locked="0"/>
    </xf>
    <xf numFmtId="0" fontId="5" fillId="2" borderId="6" xfId="0" applyFont="1" applyFill="1" applyBorder="1" applyAlignment="1" applyProtection="1">
      <alignment horizontal="center" vertical="center" shrinkToFit="1"/>
      <protection locked="0"/>
    </xf>
    <xf numFmtId="0" fontId="5" fillId="2" borderId="5" xfId="0" applyFont="1" applyFill="1" applyBorder="1" applyAlignment="1" applyProtection="1">
      <alignment horizontal="center" vertical="center" shrinkToFit="1"/>
      <protection locked="0"/>
    </xf>
    <xf numFmtId="0" fontId="5" fillId="2" borderId="12" xfId="0" applyFont="1" applyFill="1" applyBorder="1" applyAlignment="1" applyProtection="1">
      <alignment horizontal="center" vertical="center" shrinkToFit="1"/>
      <protection locked="0"/>
    </xf>
    <xf numFmtId="0" fontId="5" fillId="2" borderId="71" xfId="0" applyFont="1" applyFill="1" applyBorder="1" applyAlignment="1" applyProtection="1">
      <alignment horizontal="center" vertical="center" wrapText="1"/>
      <protection locked="0"/>
    </xf>
    <xf numFmtId="0" fontId="5" fillId="2" borderId="72" xfId="0" applyFont="1" applyFill="1" applyBorder="1" applyAlignment="1" applyProtection="1">
      <alignment horizontal="center" vertical="center" wrapText="1"/>
      <protection locked="0"/>
    </xf>
    <xf numFmtId="0" fontId="5" fillId="2" borderId="70" xfId="0" applyFont="1" applyFill="1" applyBorder="1" applyAlignment="1" applyProtection="1">
      <alignment horizontal="center" vertical="center" shrinkToFit="1"/>
      <protection locked="0"/>
    </xf>
    <xf numFmtId="0" fontId="5" fillId="2" borderId="71" xfId="0" applyFont="1" applyFill="1" applyBorder="1" applyAlignment="1" applyProtection="1">
      <alignment horizontal="center" vertical="center" shrinkToFit="1"/>
      <protection locked="0"/>
    </xf>
    <xf numFmtId="0" fontId="5" fillId="2" borderId="72" xfId="0" applyFont="1" applyFill="1" applyBorder="1" applyAlignment="1" applyProtection="1">
      <alignment horizontal="center" vertical="center" shrinkToFit="1"/>
      <protection locked="0"/>
    </xf>
    <xf numFmtId="207" fontId="39" fillId="13" borderId="9" xfId="2" applyNumberFormat="1" applyFont="1" applyFill="1" applyBorder="1" applyAlignment="1" applyProtection="1">
      <alignment horizontal="right" vertical="center" shrinkToFit="1"/>
    </xf>
    <xf numFmtId="207" fontId="39" fillId="13" borderId="6" xfId="2" applyNumberFormat="1" applyFont="1" applyFill="1" applyBorder="1" applyAlignment="1" applyProtection="1">
      <alignment horizontal="right" vertical="center" shrinkToFit="1"/>
    </xf>
    <xf numFmtId="207" fontId="39" fillId="13" borderId="75" xfId="2" applyNumberFormat="1" applyFont="1" applyFill="1" applyBorder="1" applyAlignment="1" applyProtection="1">
      <alignment horizontal="right" vertical="center" shrinkToFit="1"/>
    </xf>
    <xf numFmtId="190" fontId="39" fillId="13" borderId="70" xfId="2" applyNumberFormat="1" applyFont="1" applyFill="1" applyBorder="1" applyAlignment="1" applyProtection="1">
      <alignment horizontal="right" vertical="center" shrinkToFit="1"/>
      <protection locked="0"/>
    </xf>
    <xf numFmtId="190" fontId="39" fillId="13" borderId="71" xfId="2" applyNumberFormat="1" applyFont="1" applyFill="1" applyBorder="1" applyAlignment="1" applyProtection="1">
      <alignment horizontal="right" vertical="center" shrinkToFit="1"/>
      <protection locked="0"/>
    </xf>
    <xf numFmtId="190" fontId="39" fillId="13" borderId="72" xfId="2" applyNumberFormat="1" applyFont="1" applyFill="1" applyBorder="1" applyAlignment="1" applyProtection="1">
      <alignment horizontal="right" vertical="center" shrinkToFit="1"/>
      <protection locked="0"/>
    </xf>
    <xf numFmtId="186" fontId="39" fillId="0" borderId="70" xfId="2" applyNumberFormat="1" applyFont="1" applyFill="1" applyBorder="1" applyAlignment="1" applyProtection="1">
      <alignment horizontal="right" shrinkToFit="1"/>
      <protection locked="0"/>
    </xf>
    <xf numFmtId="186" fontId="39" fillId="0" borderId="71" xfId="2" applyNumberFormat="1" applyFont="1" applyFill="1" applyBorder="1" applyAlignment="1" applyProtection="1">
      <alignment horizontal="right" shrinkToFit="1"/>
      <protection locked="0"/>
    </xf>
    <xf numFmtId="192" fontId="10" fillId="0" borderId="71" xfId="2" applyNumberFormat="1" applyFont="1" applyFill="1" applyBorder="1" applyAlignment="1" applyProtection="1">
      <alignment horizontal="center" shrinkToFit="1"/>
      <protection locked="0"/>
    </xf>
    <xf numFmtId="192" fontId="10" fillId="0" borderId="72" xfId="2" applyNumberFormat="1" applyFont="1" applyFill="1" applyBorder="1" applyAlignment="1" applyProtection="1">
      <alignment horizontal="center" shrinkToFit="1"/>
      <protection locked="0"/>
    </xf>
    <xf numFmtId="181" fontId="39" fillId="6" borderId="69" xfId="0" applyNumberFormat="1" applyFont="1" applyFill="1" applyBorder="1" applyAlignment="1">
      <alignment horizontal="right" shrinkToFit="1"/>
    </xf>
    <xf numFmtId="207" fontId="39" fillId="11" borderId="70" xfId="2" applyNumberFormat="1" applyFont="1" applyFill="1" applyBorder="1" applyAlignment="1" applyProtection="1">
      <alignment horizontal="right" vertical="center" shrinkToFit="1"/>
    </xf>
    <xf numFmtId="207" fontId="39" fillId="11" borderId="71" xfId="2" applyNumberFormat="1" applyFont="1" applyFill="1" applyBorder="1" applyAlignment="1" applyProtection="1">
      <alignment horizontal="right" vertical="center" shrinkToFit="1"/>
    </xf>
    <xf numFmtId="207" fontId="39" fillId="11" borderId="72" xfId="2" applyNumberFormat="1" applyFont="1" applyFill="1" applyBorder="1" applyAlignment="1" applyProtection="1">
      <alignment horizontal="right" vertical="center" shrinkToFit="1"/>
    </xf>
    <xf numFmtId="0" fontId="5" fillId="13" borderId="70" xfId="0" applyFont="1" applyFill="1" applyBorder="1" applyAlignment="1" applyProtection="1">
      <alignment horizontal="center" vertical="top" wrapText="1"/>
      <protection locked="0"/>
    </xf>
    <xf numFmtId="0" fontId="5" fillId="13" borderId="71" xfId="0" applyFont="1" applyFill="1" applyBorder="1" applyAlignment="1" applyProtection="1">
      <alignment horizontal="center" vertical="top" wrapText="1"/>
      <protection locked="0"/>
    </xf>
    <xf numFmtId="0" fontId="5" fillId="13" borderId="72" xfId="0" applyFont="1" applyFill="1" applyBorder="1" applyAlignment="1" applyProtection="1">
      <alignment horizontal="center" vertical="top" wrapText="1"/>
      <protection locked="0"/>
    </xf>
    <xf numFmtId="0" fontId="5" fillId="11" borderId="71" xfId="0" applyFont="1" applyFill="1" applyBorder="1" applyAlignment="1" applyProtection="1">
      <alignment horizontal="center" vertical="center"/>
      <protection locked="0"/>
    </xf>
    <xf numFmtId="0" fontId="5" fillId="0" borderId="0" xfId="0" applyFont="1" applyAlignment="1" applyProtection="1">
      <alignment horizontal="left" vertical="top" wrapText="1"/>
      <protection locked="0"/>
    </xf>
    <xf numFmtId="0" fontId="25" fillId="0" borderId="0" xfId="0" applyFont="1" applyAlignment="1" applyProtection="1">
      <alignment horizontal="left" vertical="top" wrapText="1"/>
      <protection locked="0"/>
    </xf>
    <xf numFmtId="0" fontId="25" fillId="11" borderId="70" xfId="0" applyFont="1" applyFill="1" applyBorder="1" applyAlignment="1" applyProtection="1">
      <alignment horizontal="center" vertical="center" wrapText="1"/>
      <protection locked="0"/>
    </xf>
    <xf numFmtId="0" fontId="25" fillId="11" borderId="71" xfId="0" applyFont="1" applyFill="1" applyBorder="1" applyAlignment="1" applyProtection="1">
      <alignment horizontal="center" vertical="center" wrapText="1"/>
      <protection locked="0"/>
    </xf>
    <xf numFmtId="0" fontId="5" fillId="2" borderId="70" xfId="0" applyFont="1" applyFill="1" applyBorder="1" applyAlignment="1" applyProtection="1">
      <alignment horizontal="center" vertical="top" wrapText="1"/>
      <protection locked="0"/>
    </xf>
    <xf numFmtId="0" fontId="5" fillId="2" borderId="71" xfId="0" applyFont="1" applyFill="1" applyBorder="1" applyAlignment="1" applyProtection="1">
      <alignment horizontal="center" vertical="top" wrapText="1"/>
      <protection locked="0"/>
    </xf>
    <xf numFmtId="0" fontId="5" fillId="2" borderId="72" xfId="0" applyFont="1" applyFill="1" applyBorder="1" applyAlignment="1" applyProtection="1">
      <alignment horizontal="center" vertical="top" wrapText="1"/>
      <protection locked="0"/>
    </xf>
    <xf numFmtId="0" fontId="34" fillId="15" borderId="70" xfId="5" applyFont="1" applyFill="1" applyBorder="1" applyAlignment="1" applyProtection="1">
      <alignment horizontal="center" vertical="center" wrapText="1"/>
      <protection locked="0"/>
    </xf>
    <xf numFmtId="0" fontId="34" fillId="15" borderId="71" xfId="5" applyFont="1" applyFill="1" applyBorder="1" applyAlignment="1" applyProtection="1">
      <alignment horizontal="center" vertical="center" wrapText="1"/>
      <protection locked="0"/>
    </xf>
    <xf numFmtId="0" fontId="34" fillId="15" borderId="72" xfId="5" applyFont="1" applyFill="1" applyBorder="1" applyAlignment="1" applyProtection="1">
      <alignment horizontal="center" vertical="center" wrapText="1"/>
      <protection locked="0"/>
    </xf>
    <xf numFmtId="0" fontId="51" fillId="2" borderId="69" xfId="0" applyFont="1" applyFill="1" applyBorder="1" applyAlignment="1" applyProtection="1">
      <alignment horizontal="center" vertical="center" shrinkToFit="1"/>
      <protection locked="0"/>
    </xf>
    <xf numFmtId="0" fontId="6" fillId="13" borderId="69" xfId="0" applyFont="1" applyFill="1" applyBorder="1" applyAlignment="1" applyProtection="1">
      <alignment horizontal="center" vertical="center"/>
      <protection locked="0"/>
    </xf>
    <xf numFmtId="0" fontId="5" fillId="0" borderId="70" xfId="5" applyFont="1" applyBorder="1" applyAlignment="1" applyProtection="1">
      <alignment vertical="center" wrapText="1"/>
      <protection locked="0"/>
    </xf>
    <xf numFmtId="0" fontId="5" fillId="0" borderId="71" xfId="5" applyFont="1" applyBorder="1" applyAlignment="1" applyProtection="1">
      <alignment vertical="center" wrapText="1"/>
      <protection locked="0"/>
    </xf>
    <xf numFmtId="0" fontId="5" fillId="0" borderId="72" xfId="5" applyFont="1" applyBorder="1" applyAlignment="1" applyProtection="1">
      <alignment vertical="center" wrapText="1"/>
      <protection locked="0"/>
    </xf>
    <xf numFmtId="0" fontId="7" fillId="0" borderId="0" xfId="0" applyFont="1" applyAlignment="1" applyProtection="1">
      <alignment horizontal="left" vertical="top"/>
      <protection locked="0"/>
    </xf>
    <xf numFmtId="9" fontId="6" fillId="6" borderId="70" xfId="1" applyFont="1" applyFill="1" applyBorder="1" applyAlignment="1" applyProtection="1">
      <alignment horizontal="right" vertical="center" shrinkToFit="1"/>
    </xf>
    <xf numFmtId="9" fontId="6" fillId="6" borderId="72" xfId="1" applyFont="1" applyFill="1" applyBorder="1" applyAlignment="1" applyProtection="1">
      <alignment horizontal="right" vertical="center" shrinkToFit="1"/>
    </xf>
    <xf numFmtId="0" fontId="18" fillId="0" borderId="11" xfId="0" quotePrefix="1" applyFont="1" applyBorder="1" applyAlignment="1" applyProtection="1">
      <alignment horizontal="center" vertical="center" shrinkToFit="1"/>
      <protection locked="0"/>
    </xf>
    <xf numFmtId="0" fontId="18" fillId="0" borderId="0" xfId="0" quotePrefix="1" applyFont="1" applyAlignment="1" applyProtection="1">
      <alignment horizontal="center" vertical="center" shrinkToFit="1"/>
      <protection locked="0"/>
    </xf>
    <xf numFmtId="193" fontId="6" fillId="11" borderId="70" xfId="0" applyNumberFormat="1" applyFont="1" applyFill="1" applyBorder="1" applyAlignment="1" applyProtection="1">
      <alignment horizontal="right" vertical="center" shrinkToFit="1"/>
      <protection locked="0"/>
    </xf>
    <xf numFmtId="193" fontId="6" fillId="11" borderId="72" xfId="0" applyNumberFormat="1" applyFont="1" applyFill="1" applyBorder="1" applyAlignment="1" applyProtection="1">
      <alignment horizontal="right" vertical="center" shrinkToFit="1"/>
      <protection locked="0"/>
    </xf>
    <xf numFmtId="193" fontId="6" fillId="6" borderId="69" xfId="0" applyNumberFormat="1" applyFont="1" applyFill="1" applyBorder="1" applyAlignment="1">
      <alignment horizontal="right" vertical="center" shrinkToFit="1"/>
    </xf>
    <xf numFmtId="0" fontId="5" fillId="0" borderId="1" xfId="0" applyFont="1" applyBorder="1" applyAlignment="1" applyProtection="1">
      <alignment horizontal="left" vertical="center" wrapText="1" shrinkToFit="1"/>
      <protection locked="0"/>
    </xf>
    <xf numFmtId="0" fontId="5" fillId="0" borderId="1" xfId="0" applyFont="1" applyBorder="1" applyAlignment="1" applyProtection="1">
      <alignment horizontal="left" vertical="center" shrinkToFit="1"/>
      <protection locked="0"/>
    </xf>
    <xf numFmtId="203" fontId="39" fillId="0" borderId="1" xfId="2" applyNumberFormat="1" applyFont="1" applyFill="1" applyBorder="1" applyAlignment="1" applyProtection="1">
      <alignment horizontal="right" vertical="center" shrinkToFit="1"/>
      <protection locked="0"/>
    </xf>
    <xf numFmtId="0" fontId="8" fillId="3" borderId="1" xfId="0" applyFont="1" applyFill="1" applyBorder="1" applyAlignment="1" applyProtection="1">
      <alignment horizontal="center" vertical="center"/>
      <protection locked="0"/>
    </xf>
    <xf numFmtId="0" fontId="7" fillId="2" borderId="1" xfId="0" applyFont="1" applyFill="1" applyBorder="1" applyAlignment="1" applyProtection="1">
      <alignment horizontal="center" vertical="center" shrinkToFit="1"/>
      <protection locked="0"/>
    </xf>
    <xf numFmtId="0" fontId="19" fillId="0" borderId="16" xfId="0" applyFont="1" applyBorder="1" applyAlignment="1" applyProtection="1">
      <alignment horizontal="left" vertical="center" wrapText="1"/>
      <protection locked="0"/>
    </xf>
    <xf numFmtId="0" fontId="19" fillId="0" borderId="17" xfId="0" applyFont="1" applyBorder="1" applyAlignment="1" applyProtection="1">
      <alignment horizontal="left" vertical="center" wrapText="1"/>
      <protection locked="0"/>
    </xf>
    <xf numFmtId="0" fontId="19" fillId="0" borderId="18" xfId="0" applyFont="1" applyBorder="1" applyAlignment="1" applyProtection="1">
      <alignment horizontal="left" vertical="center" wrapText="1"/>
      <protection locked="0"/>
    </xf>
    <xf numFmtId="0" fontId="19" fillId="0" borderId="19" xfId="0" applyFont="1" applyBorder="1" applyAlignment="1" applyProtection="1">
      <alignment horizontal="left" vertical="center" wrapText="1"/>
      <protection locked="0"/>
    </xf>
    <xf numFmtId="0" fontId="19" fillId="0" borderId="0" xfId="0" applyFont="1" applyAlignment="1" applyProtection="1">
      <alignment horizontal="left" vertical="center" wrapText="1"/>
      <protection locked="0"/>
    </xf>
    <xf numFmtId="0" fontId="19" fillId="0" borderId="20" xfId="0" applyFont="1" applyBorder="1" applyAlignment="1" applyProtection="1">
      <alignment horizontal="left" vertical="center" wrapText="1"/>
      <protection locked="0"/>
    </xf>
    <xf numFmtId="0" fontId="19" fillId="0" borderId="22" xfId="0" applyFont="1" applyBorder="1" applyAlignment="1" applyProtection="1">
      <alignment horizontal="left" vertical="center" wrapText="1"/>
      <protection locked="0"/>
    </xf>
    <xf numFmtId="0" fontId="19" fillId="0" borderId="21" xfId="0" applyFont="1" applyBorder="1" applyAlignment="1" applyProtection="1">
      <alignment horizontal="left" vertical="center" wrapText="1"/>
      <protection locked="0"/>
    </xf>
    <xf numFmtId="0" fontId="19" fillId="0" borderId="23" xfId="0" applyFont="1" applyBorder="1" applyAlignment="1" applyProtection="1">
      <alignment horizontal="left" vertical="center" wrapText="1"/>
      <protection locked="0"/>
    </xf>
    <xf numFmtId="210" fontId="54" fillId="13" borderId="70" xfId="20" applyNumberFormat="1" applyFont="1" applyFill="1" applyBorder="1" applyAlignment="1">
      <alignment horizontal="center" vertical="center" shrinkToFit="1"/>
    </xf>
    <xf numFmtId="210" fontId="54" fillId="13" borderId="72" xfId="20" applyNumberFormat="1" applyFont="1" applyFill="1" applyBorder="1" applyAlignment="1">
      <alignment horizontal="center" vertical="center" shrinkToFit="1"/>
    </xf>
    <xf numFmtId="0" fontId="53" fillId="11" borderId="69" xfId="10" applyFont="1" applyFill="1" applyBorder="1" applyAlignment="1">
      <alignment horizontal="center" vertical="center"/>
    </xf>
    <xf numFmtId="0" fontId="55" fillId="11" borderId="69" xfId="20" applyFont="1" applyFill="1" applyBorder="1" applyAlignment="1">
      <alignment horizontal="center" vertical="center"/>
    </xf>
    <xf numFmtId="0" fontId="52" fillId="0" borderId="69" xfId="10" applyFont="1" applyBorder="1" applyAlignment="1">
      <alignment horizontal="center" vertical="center"/>
    </xf>
    <xf numFmtId="0" fontId="52" fillId="0" borderId="69" xfId="10" applyFont="1" applyBorder="1" applyAlignment="1">
      <alignment horizontal="center" vertical="center" wrapText="1"/>
    </xf>
    <xf numFmtId="0" fontId="5" fillId="2" borderId="69" xfId="0" applyFont="1" applyFill="1" applyBorder="1" applyAlignment="1">
      <alignment horizontal="center" vertical="center" wrapText="1"/>
    </xf>
    <xf numFmtId="0" fontId="5" fillId="11" borderId="70" xfId="0" applyFont="1" applyFill="1" applyBorder="1" applyAlignment="1">
      <alignment horizontal="center" vertical="center"/>
    </xf>
    <xf numFmtId="0" fontId="5" fillId="11" borderId="71" xfId="0" applyFont="1" applyFill="1" applyBorder="1" applyAlignment="1">
      <alignment horizontal="center" vertical="center"/>
    </xf>
    <xf numFmtId="0" fontId="25" fillId="11" borderId="70" xfId="0" applyFont="1" applyFill="1" applyBorder="1" applyAlignment="1">
      <alignment horizontal="center" vertical="center" wrapText="1"/>
    </xf>
    <xf numFmtId="0" fontId="25" fillId="11" borderId="71" xfId="0" applyFont="1" applyFill="1" applyBorder="1" applyAlignment="1">
      <alignment horizontal="center" vertical="center" wrapText="1"/>
    </xf>
    <xf numFmtId="181" fontId="39" fillId="6" borderId="24" xfId="0" applyNumberFormat="1" applyFont="1" applyFill="1" applyBorder="1" applyAlignment="1">
      <alignment horizontal="center" shrinkToFit="1"/>
    </xf>
    <xf numFmtId="181" fontId="39" fillId="6" borderId="52" xfId="0" applyNumberFormat="1" applyFont="1" applyFill="1" applyBorder="1" applyAlignment="1">
      <alignment horizontal="center" shrinkToFit="1"/>
    </xf>
    <xf numFmtId="181" fontId="39" fillId="6" borderId="53" xfId="0" applyNumberFormat="1" applyFont="1" applyFill="1" applyBorder="1" applyAlignment="1">
      <alignment horizontal="center" shrinkToFit="1"/>
    </xf>
    <xf numFmtId="9" fontId="5" fillId="6" borderId="24" xfId="0" applyNumberFormat="1" applyFont="1" applyFill="1" applyBorder="1" applyAlignment="1" applyProtection="1">
      <alignment horizontal="center"/>
      <protection locked="0"/>
    </xf>
    <xf numFmtId="9" fontId="5" fillId="6" borderId="52" xfId="0" applyNumberFormat="1" applyFont="1" applyFill="1" applyBorder="1" applyAlignment="1" applyProtection="1">
      <alignment horizontal="center"/>
      <protection locked="0"/>
    </xf>
    <xf numFmtId="9" fontId="5" fillId="6" borderId="53" xfId="0" applyNumberFormat="1" applyFont="1" applyFill="1" applyBorder="1" applyAlignment="1" applyProtection="1">
      <alignment horizontal="center"/>
      <protection locked="0"/>
    </xf>
    <xf numFmtId="9" fontId="5" fillId="11" borderId="9" xfId="0" applyNumberFormat="1" applyFont="1" applyFill="1" applyBorder="1" applyAlignment="1" applyProtection="1">
      <alignment horizontal="right"/>
      <protection locked="0"/>
    </xf>
    <xf numFmtId="9" fontId="5" fillId="11" borderId="6" xfId="0" applyNumberFormat="1" applyFont="1" applyFill="1" applyBorder="1" applyAlignment="1" applyProtection="1">
      <alignment horizontal="right"/>
      <protection locked="0"/>
    </xf>
    <xf numFmtId="9" fontId="5" fillId="11" borderId="75" xfId="0" applyNumberFormat="1" applyFont="1" applyFill="1" applyBorder="1" applyAlignment="1" applyProtection="1">
      <alignment horizontal="right"/>
      <protection locked="0"/>
    </xf>
    <xf numFmtId="9" fontId="5" fillId="11" borderId="101" xfId="0" applyNumberFormat="1" applyFont="1" applyFill="1" applyBorder="1" applyAlignment="1" applyProtection="1">
      <alignment horizontal="right"/>
      <protection locked="0"/>
    </xf>
    <xf numFmtId="9" fontId="5" fillId="11" borderId="102" xfId="0" applyNumberFormat="1" applyFont="1" applyFill="1" applyBorder="1" applyAlignment="1" applyProtection="1">
      <alignment horizontal="right"/>
      <protection locked="0"/>
    </xf>
    <xf numFmtId="9" fontId="5" fillId="11" borderId="103" xfId="0" applyNumberFormat="1" applyFont="1" applyFill="1" applyBorder="1" applyAlignment="1" applyProtection="1">
      <alignment horizontal="right"/>
      <protection locked="0"/>
    </xf>
    <xf numFmtId="0" fontId="5" fillId="2" borderId="24" xfId="0" applyFont="1" applyFill="1" applyBorder="1" applyAlignment="1" applyProtection="1">
      <alignment horizontal="center" vertical="center" wrapText="1"/>
      <protection locked="0"/>
    </xf>
    <xf numFmtId="0" fontId="5" fillId="2" borderId="52" xfId="0" applyFont="1" applyFill="1" applyBorder="1" applyAlignment="1" applyProtection="1">
      <alignment horizontal="center" vertical="center" wrapText="1"/>
      <protection locked="0"/>
    </xf>
    <xf numFmtId="0" fontId="5" fillId="2" borderId="53" xfId="0" applyFont="1" applyFill="1" applyBorder="1" applyAlignment="1" applyProtection="1">
      <alignment horizontal="center" vertical="center" wrapText="1"/>
      <protection locked="0"/>
    </xf>
    <xf numFmtId="207" fontId="39" fillId="6" borderId="24" xfId="2" applyNumberFormat="1" applyFont="1" applyFill="1" applyBorder="1" applyAlignment="1" applyProtection="1">
      <alignment horizontal="center" shrinkToFit="1"/>
    </xf>
    <xf numFmtId="207" fontId="39" fillId="6" borderId="53" xfId="2" applyNumberFormat="1" applyFont="1" applyFill="1" applyBorder="1" applyAlignment="1" applyProtection="1">
      <alignment horizontal="center" shrinkToFit="1"/>
    </xf>
    <xf numFmtId="0" fontId="57" fillId="0" borderId="24" xfId="2" applyNumberFormat="1" applyFont="1" applyFill="1" applyBorder="1" applyAlignment="1" applyProtection="1">
      <alignment horizontal="center" shrinkToFit="1"/>
    </xf>
    <xf numFmtId="0" fontId="57" fillId="0" borderId="52" xfId="2" applyNumberFormat="1" applyFont="1" applyFill="1" applyBorder="1" applyAlignment="1" applyProtection="1">
      <alignment horizontal="center" shrinkToFit="1"/>
    </xf>
    <xf numFmtId="192" fontId="10" fillId="0" borderId="6" xfId="2" applyNumberFormat="1" applyFont="1" applyFill="1" applyBorder="1" applyAlignment="1" applyProtection="1">
      <alignment horizontal="center" shrinkToFit="1"/>
    </xf>
    <xf numFmtId="192" fontId="10" fillId="0" borderId="75" xfId="2" applyNumberFormat="1" applyFont="1" applyFill="1" applyBorder="1" applyAlignment="1" applyProtection="1">
      <alignment horizontal="center" shrinkToFit="1"/>
    </xf>
    <xf numFmtId="192" fontId="10" fillId="0" borderId="102" xfId="2" applyNumberFormat="1" applyFont="1" applyFill="1" applyBorder="1" applyAlignment="1" applyProtection="1">
      <alignment horizontal="center" shrinkToFit="1"/>
    </xf>
    <xf numFmtId="192" fontId="10" fillId="0" borderId="103" xfId="2" applyNumberFormat="1" applyFont="1" applyFill="1" applyBorder="1" applyAlignment="1" applyProtection="1">
      <alignment horizontal="center" shrinkToFit="1"/>
    </xf>
    <xf numFmtId="181" fontId="39" fillId="6" borderId="9" xfId="0" applyNumberFormat="1" applyFont="1" applyFill="1" applyBorder="1" applyAlignment="1">
      <alignment horizontal="center" shrinkToFit="1"/>
    </xf>
    <xf numFmtId="181" fontId="39" fillId="6" borderId="6" xfId="0" applyNumberFormat="1" applyFont="1" applyFill="1" applyBorder="1" applyAlignment="1">
      <alignment horizontal="center" shrinkToFit="1"/>
    </xf>
    <xf numFmtId="181" fontId="39" fillId="6" borderId="75" xfId="0" applyNumberFormat="1" applyFont="1" applyFill="1" applyBorder="1" applyAlignment="1">
      <alignment horizontal="center" shrinkToFit="1"/>
    </xf>
    <xf numFmtId="181" fontId="39" fillId="6" borderId="101" xfId="0" applyNumberFormat="1" applyFont="1" applyFill="1" applyBorder="1" applyAlignment="1">
      <alignment horizontal="center" shrinkToFit="1"/>
    </xf>
    <xf numFmtId="181" fontId="39" fillId="6" borderId="102" xfId="0" applyNumberFormat="1" applyFont="1" applyFill="1" applyBorder="1" applyAlignment="1">
      <alignment horizontal="center" shrinkToFit="1"/>
    </xf>
    <xf numFmtId="181" fontId="39" fillId="6" borderId="103" xfId="0" applyNumberFormat="1" applyFont="1" applyFill="1" applyBorder="1" applyAlignment="1">
      <alignment horizontal="center" shrinkToFit="1"/>
    </xf>
    <xf numFmtId="0" fontId="5" fillId="2" borderId="101" xfId="0" applyFont="1" applyFill="1" applyBorder="1" applyAlignment="1" applyProtection="1">
      <alignment horizontal="center" vertical="center" wrapText="1"/>
      <protection locked="0"/>
    </xf>
    <xf numFmtId="0" fontId="5" fillId="2" borderId="102" xfId="0" applyFont="1" applyFill="1" applyBorder="1" applyAlignment="1" applyProtection="1">
      <alignment horizontal="center" vertical="center" wrapText="1"/>
      <protection locked="0"/>
    </xf>
    <xf numFmtId="0" fontId="5" fillId="2" borderId="103" xfId="0" applyFont="1" applyFill="1" applyBorder="1" applyAlignment="1" applyProtection="1">
      <alignment horizontal="center" vertical="center" wrapText="1"/>
      <protection locked="0"/>
    </xf>
    <xf numFmtId="207" fontId="39" fillId="11" borderId="101" xfId="2" applyNumberFormat="1" applyFont="1" applyFill="1" applyBorder="1" applyAlignment="1" applyProtection="1">
      <alignment horizontal="center" shrinkToFit="1"/>
      <protection locked="0"/>
    </xf>
    <xf numFmtId="207" fontId="39" fillId="11" borderId="103" xfId="2" applyNumberFormat="1" applyFont="1" applyFill="1" applyBorder="1" applyAlignment="1" applyProtection="1">
      <alignment horizontal="center" shrinkToFit="1"/>
      <protection locked="0"/>
    </xf>
    <xf numFmtId="38" fontId="56" fillId="0" borderId="9" xfId="2" applyFont="1" applyFill="1" applyBorder="1" applyAlignment="1" applyProtection="1">
      <alignment horizontal="center" shrinkToFit="1"/>
    </xf>
    <xf numFmtId="38" fontId="56" fillId="0" borderId="6" xfId="2" applyFont="1" applyFill="1" applyBorder="1" applyAlignment="1" applyProtection="1">
      <alignment horizontal="center" shrinkToFit="1"/>
    </xf>
    <xf numFmtId="38" fontId="56" fillId="0" borderId="101" xfId="2" applyFont="1" applyFill="1" applyBorder="1" applyAlignment="1" applyProtection="1">
      <alignment horizontal="center" shrinkToFit="1"/>
    </xf>
    <xf numFmtId="38" fontId="56" fillId="0" borderId="102" xfId="2" applyFont="1" applyFill="1" applyBorder="1" applyAlignment="1" applyProtection="1">
      <alignment horizontal="center" shrinkToFit="1"/>
    </xf>
    <xf numFmtId="38" fontId="56" fillId="0" borderId="5" xfId="2" applyFont="1" applyFill="1" applyBorder="1" applyAlignment="1" applyProtection="1">
      <alignment horizontal="center" shrinkToFit="1"/>
    </xf>
    <xf numFmtId="38" fontId="56" fillId="0" borderId="12" xfId="2" applyFont="1" applyFill="1" applyBorder="1" applyAlignment="1" applyProtection="1">
      <alignment horizontal="center" shrinkToFit="1"/>
    </xf>
    <xf numFmtId="181" fontId="39" fillId="6" borderId="5" xfId="0" applyNumberFormat="1" applyFont="1" applyFill="1" applyBorder="1" applyAlignment="1">
      <alignment horizontal="center" shrinkToFit="1"/>
    </xf>
    <xf numFmtId="181" fontId="39" fillId="6" borderId="12" xfId="0" applyNumberFormat="1" applyFont="1" applyFill="1" applyBorder="1" applyAlignment="1">
      <alignment horizontal="center" shrinkToFit="1"/>
    </xf>
    <xf numFmtId="181" fontId="39" fillId="6" borderId="13" xfId="0" applyNumberFormat="1" applyFont="1" applyFill="1" applyBorder="1" applyAlignment="1">
      <alignment horizontal="center" shrinkToFit="1"/>
    </xf>
    <xf numFmtId="9" fontId="5" fillId="11" borderId="5" xfId="0" applyNumberFormat="1" applyFont="1" applyFill="1" applyBorder="1" applyAlignment="1" applyProtection="1">
      <alignment horizontal="right"/>
      <protection locked="0"/>
    </xf>
    <xf numFmtId="9" fontId="5" fillId="11" borderId="12" xfId="0" applyNumberFormat="1" applyFont="1" applyFill="1" applyBorder="1" applyAlignment="1" applyProtection="1">
      <alignment horizontal="right"/>
      <protection locked="0"/>
    </xf>
    <xf numFmtId="9" fontId="5" fillId="11" borderId="13" xfId="0" applyNumberFormat="1" applyFont="1" applyFill="1" applyBorder="1" applyAlignment="1" applyProtection="1">
      <alignment horizontal="right"/>
      <protection locked="0"/>
    </xf>
    <xf numFmtId="192" fontId="10" fillId="0" borderId="12" xfId="2" applyNumberFormat="1" applyFont="1" applyFill="1" applyBorder="1" applyAlignment="1" applyProtection="1">
      <alignment horizontal="center" shrinkToFit="1"/>
    </xf>
    <xf numFmtId="192" fontId="10" fillId="0" borderId="13" xfId="2" applyNumberFormat="1" applyFont="1" applyFill="1" applyBorder="1" applyAlignment="1" applyProtection="1">
      <alignment horizontal="center" shrinkToFit="1"/>
    </xf>
    <xf numFmtId="0" fontId="7" fillId="2" borderId="9" xfId="0" applyFont="1" applyFill="1" applyBorder="1" applyAlignment="1" applyProtection="1">
      <alignment horizontal="center" vertical="center" wrapText="1" shrinkToFit="1"/>
      <protection locked="0"/>
    </xf>
    <xf numFmtId="0" fontId="7" fillId="2" borderId="75" xfId="0" applyFont="1" applyFill="1" applyBorder="1" applyAlignment="1" applyProtection="1">
      <alignment horizontal="center" vertical="center" wrapText="1" shrinkToFit="1"/>
      <protection locked="0"/>
    </xf>
    <xf numFmtId="0" fontId="7" fillId="2" borderId="5" xfId="0" applyFont="1" applyFill="1" applyBorder="1" applyAlignment="1" applyProtection="1">
      <alignment horizontal="center" vertical="center" wrapText="1" shrinkToFit="1"/>
      <protection locked="0"/>
    </xf>
    <xf numFmtId="0" fontId="7" fillId="2" borderId="13" xfId="0" applyFont="1" applyFill="1" applyBorder="1" applyAlignment="1" applyProtection="1">
      <alignment horizontal="center" vertical="center" wrapText="1" shrinkToFit="1"/>
      <protection locked="0"/>
    </xf>
    <xf numFmtId="0" fontId="43" fillId="5" borderId="12" xfId="0" applyFont="1" applyFill="1" applyBorder="1" applyAlignment="1">
      <alignment horizontal="center" vertical="center"/>
    </xf>
    <xf numFmtId="0" fontId="21" fillId="9" borderId="89" xfId="0" applyFont="1" applyFill="1" applyBorder="1" applyAlignment="1">
      <alignment vertical="center" wrapText="1"/>
    </xf>
    <xf numFmtId="0" fontId="21" fillId="9" borderId="41" xfId="0" applyFont="1" applyFill="1" applyBorder="1" applyAlignment="1">
      <alignment vertical="center" wrapText="1"/>
    </xf>
    <xf numFmtId="0" fontId="43" fillId="0" borderId="8" xfId="0" applyFont="1" applyBorder="1" applyAlignment="1">
      <alignment vertical="center" wrapText="1"/>
    </xf>
    <xf numFmtId="0" fontId="43" fillId="0" borderId="11" xfId="0" applyFont="1" applyBorder="1" applyAlignment="1">
      <alignment horizontal="left" vertical="center" indent="1"/>
    </xf>
    <xf numFmtId="0" fontId="43" fillId="0" borderId="0" xfId="0" applyFont="1" applyAlignment="1">
      <alignment horizontal="left" vertical="center" indent="1"/>
    </xf>
    <xf numFmtId="0" fontId="43" fillId="0" borderId="8" xfId="0" applyFont="1" applyBorder="1" applyAlignment="1">
      <alignment horizontal="left" vertical="center" indent="1"/>
    </xf>
    <xf numFmtId="0" fontId="48" fillId="0" borderId="11" xfId="0" applyFont="1" applyBorder="1" applyAlignment="1">
      <alignment horizontal="left" vertical="center" indent="2"/>
    </xf>
    <xf numFmtId="0" fontId="48" fillId="0" borderId="0" xfId="0" applyFont="1" applyAlignment="1">
      <alignment horizontal="left" vertical="center" indent="2"/>
    </xf>
    <xf numFmtId="0" fontId="48" fillId="0" borderId="8" xfId="0" applyFont="1" applyBorder="1" applyAlignment="1">
      <alignment horizontal="left" vertical="center" indent="2"/>
    </xf>
    <xf numFmtId="0" fontId="44" fillId="9" borderId="66" xfId="5" applyFont="1" applyFill="1" applyBorder="1" applyAlignment="1">
      <alignment horizontal="center" vertical="center"/>
    </xf>
    <xf numFmtId="0" fontId="44" fillId="9" borderId="67" xfId="5" applyFont="1" applyFill="1" applyBorder="1" applyAlignment="1">
      <alignment horizontal="center" vertical="center"/>
    </xf>
    <xf numFmtId="0" fontId="44" fillId="9" borderId="68" xfId="5" applyFont="1" applyFill="1" applyBorder="1" applyAlignment="1">
      <alignment horizontal="center" vertical="center"/>
    </xf>
    <xf numFmtId="0" fontId="48" fillId="0" borderId="11" xfId="0" applyFont="1" applyBorder="1">
      <alignment vertical="center"/>
    </xf>
    <xf numFmtId="0" fontId="48" fillId="0" borderId="0" xfId="0" applyFont="1">
      <alignment vertical="center"/>
    </xf>
    <xf numFmtId="0" fontId="48" fillId="0" borderId="8" xfId="0" applyFont="1" applyBorder="1">
      <alignment vertical="center"/>
    </xf>
    <xf numFmtId="0" fontId="43" fillId="0" borderId="11" xfId="0" applyFont="1" applyBorder="1">
      <alignment vertical="center"/>
    </xf>
    <xf numFmtId="0" fontId="43" fillId="0" borderId="0" xfId="0" applyFont="1">
      <alignment vertical="center"/>
    </xf>
    <xf numFmtId="0" fontId="43" fillId="0" borderId="8" xfId="0" applyFont="1" applyBorder="1">
      <alignment vertical="center"/>
    </xf>
    <xf numFmtId="0" fontId="44" fillId="8" borderId="73" xfId="5" applyFont="1" applyFill="1" applyBorder="1" applyAlignment="1">
      <alignment horizontal="center" vertical="center"/>
    </xf>
    <xf numFmtId="0" fontId="44" fillId="8" borderId="74" xfId="5" applyFont="1" applyFill="1" applyBorder="1" applyAlignment="1">
      <alignment horizontal="center" vertical="center"/>
    </xf>
  </cellXfs>
  <cellStyles count="24">
    <cellStyle name="パーセント" xfId="1" builtinId="5"/>
    <cellStyle name="桁区切り" xfId="2" builtinId="6"/>
    <cellStyle name="桁区切り 2" xfId="3" xr:uid="{00000000-0005-0000-0000-000002000000}"/>
    <cellStyle name="桁区切り 2 2" xfId="18" xr:uid="{00000000-0005-0000-0000-000003000000}"/>
    <cellStyle name="桁区切り 2 2 2" xfId="23" xr:uid="{0543BD93-E627-4433-BB50-B793CB3EE23B}"/>
    <cellStyle name="桁区切り 3" xfId="22" xr:uid="{55728058-1E61-48CF-AA6D-D53A31C8BDD8}"/>
    <cellStyle name="標準" xfId="0" builtinId="0"/>
    <cellStyle name="標準 11" xfId="4" xr:uid="{00000000-0005-0000-0000-000005000000}"/>
    <cellStyle name="標準 2" xfId="5" xr:uid="{00000000-0005-0000-0000-000006000000}"/>
    <cellStyle name="標準 2 2" xfId="6" xr:uid="{00000000-0005-0000-0000-000007000000}"/>
    <cellStyle name="標準 2 2 2" xfId="21" xr:uid="{57C15567-1FBA-40B3-9C8F-CA4EA5579C21}"/>
    <cellStyle name="標準 2 4" xfId="7" xr:uid="{00000000-0005-0000-0000-000008000000}"/>
    <cellStyle name="標準 3" xfId="8" xr:uid="{00000000-0005-0000-0000-000009000000}"/>
    <cellStyle name="標準 3 2" xfId="9" xr:uid="{00000000-0005-0000-0000-00000A000000}"/>
    <cellStyle name="標準 3 2 2" xfId="10" xr:uid="{00000000-0005-0000-0000-00000B000000}"/>
    <cellStyle name="標準 3 3" xfId="17" xr:uid="{00000000-0005-0000-0000-00000C000000}"/>
    <cellStyle name="標準 3 4" xfId="16" xr:uid="{00000000-0005-0000-0000-00000D000000}"/>
    <cellStyle name="標準 4" xfId="11" xr:uid="{00000000-0005-0000-0000-00000E000000}"/>
    <cellStyle name="標準 4 2" xfId="20" xr:uid="{AA8DFFEC-F2D9-4529-88CA-53806EF37D33}"/>
    <cellStyle name="標準 5" xfId="19" xr:uid="{00000000-0005-0000-0000-00000F000000}"/>
    <cellStyle name="標準 7" xfId="12" xr:uid="{00000000-0005-0000-0000-000010000000}"/>
    <cellStyle name="標準 8" xfId="13" xr:uid="{00000000-0005-0000-0000-000011000000}"/>
    <cellStyle name="標準_⑤参考様式11,12号別紙(収支実績報告書（支援交付金））" xfId="14" xr:uid="{00000000-0005-0000-0000-000012000000}"/>
    <cellStyle name="標準_活動指針チェック表(記載例）181118_活動計画の記載要領v9（181214）別添３と５修正" xfId="15" xr:uid="{00000000-0005-0000-0000-000014000000}"/>
  </cellStyles>
  <dxfs count="2">
    <dxf>
      <fill>
        <patternFill>
          <bgColor theme="7" tint="0.59996337778862885"/>
        </patternFill>
      </fill>
    </dxf>
    <dxf>
      <fill>
        <patternFill>
          <bgColor theme="7" tint="0.59996337778862885"/>
        </patternFill>
      </fill>
    </dxf>
  </dxfs>
  <tableStyles count="0" defaultTableStyle="TableStyleMedium2" defaultPivotStyle="PivotStyleLight16"/>
  <colors>
    <mruColors>
      <color rgb="FFFFD966"/>
      <color rgb="FFFFE699"/>
      <color rgb="FFBFBFBF"/>
      <color rgb="FFF2F2F2"/>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oneCellAnchor>
    <xdr:from>
      <xdr:col>25</xdr:col>
      <xdr:colOff>54427</xdr:colOff>
      <xdr:row>153</xdr:row>
      <xdr:rowOff>266700</xdr:rowOff>
    </xdr:from>
    <xdr:ext cx="6331859" cy="607786"/>
    <xdr:sp macro="" textlink="">
      <xdr:nvSpPr>
        <xdr:cNvPr id="2" name="テキスト ボックス 1">
          <a:extLst>
            <a:ext uri="{FF2B5EF4-FFF2-40B4-BE49-F238E27FC236}">
              <a16:creationId xmlns:a16="http://schemas.microsoft.com/office/drawing/2014/main" id="{E91D0B6A-445C-4C5F-B398-50771863F59F}"/>
            </a:ext>
          </a:extLst>
        </xdr:cNvPr>
        <xdr:cNvSpPr txBox="1"/>
      </xdr:nvSpPr>
      <xdr:spPr>
        <a:xfrm>
          <a:off x="7052127" y="41573450"/>
          <a:ext cx="6331859" cy="607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nSpc>
              <a:spcPts val="1200"/>
            </a:lnSpc>
          </a:pPr>
          <a:r>
            <a:rPr kumimoji="1" lang="ja-JP" altLang="en-US" sz="1100">
              <a:solidFill>
                <a:sysClr val="windowText" lastClr="000000"/>
              </a:solidFill>
              <a:latin typeface="メイリオ" panose="020B0604030504040204" pitchFamily="50" charset="-128"/>
              <a:ea typeface="メイリオ" panose="020B0604030504040204" pitchFamily="50" charset="-128"/>
            </a:rPr>
            <a:t>どちらかを選択してください。</a:t>
          </a:r>
          <a:r>
            <a:rPr kumimoji="1" lang="ja-JP" altLang="en-US" sz="1100" i="0">
              <a:solidFill>
                <a:sysClr val="windowText" lastClr="000000"/>
              </a:solidFill>
              <a:latin typeface="メイリオ" panose="020B0604030504040204" pitchFamily="50" charset="-128"/>
              <a:ea typeface="メイリオ" panose="020B0604030504040204" pitchFamily="50" charset="-128"/>
            </a:rPr>
            <a:t>「農村環境保全活動を２テーマ以上」する場合、さらに、該当するテーマの計画策定及び実践活動について、上段の「１）施設の軽微な補修、農村環境保全活動」の「農村環境保全活動」の欄の必要な箇所に記入してください。</a:t>
          </a:r>
          <a:endParaRPr kumimoji="1" lang="ja-JP" altLang="en-US" sz="1100" b="1" i="0">
            <a:solidFill>
              <a:sysClr val="windowText" lastClr="000000"/>
            </a:solidFill>
            <a:latin typeface="メイリオ" panose="020B0604030504040204" pitchFamily="50" charset="-128"/>
            <a:ea typeface="メイリオ" panose="020B0604030504040204" pitchFamily="50" charset="-128"/>
          </a:endParaRP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3</xdr:col>
      <xdr:colOff>179716</xdr:colOff>
      <xdr:row>43</xdr:row>
      <xdr:rowOff>26958</xdr:rowOff>
    </xdr:from>
    <xdr:to>
      <xdr:col>19</xdr:col>
      <xdr:colOff>43301</xdr:colOff>
      <xdr:row>43</xdr:row>
      <xdr:rowOff>26958</xdr:rowOff>
    </xdr:to>
    <xdr:cxnSp macro="">
      <xdr:nvCxnSpPr>
        <xdr:cNvPr id="2" name="直線コネクタ 1">
          <a:extLst>
            <a:ext uri="{FF2B5EF4-FFF2-40B4-BE49-F238E27FC236}">
              <a16:creationId xmlns:a16="http://schemas.microsoft.com/office/drawing/2014/main" id="{00000000-0008-0000-0A00-000002000000}"/>
            </a:ext>
          </a:extLst>
        </xdr:cNvPr>
        <xdr:cNvCxnSpPr/>
      </xdr:nvCxnSpPr>
      <xdr:spPr>
        <a:xfrm>
          <a:off x="1017916" y="63034833"/>
          <a:ext cx="541666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33145</xdr:colOff>
      <xdr:row>88</xdr:row>
      <xdr:rowOff>121867</xdr:rowOff>
    </xdr:from>
    <xdr:to>
      <xdr:col>15</xdr:col>
      <xdr:colOff>635000</xdr:colOff>
      <xdr:row>91</xdr:row>
      <xdr:rowOff>121227</xdr:rowOff>
    </xdr:to>
    <xdr:sp macro="" textlink="">
      <xdr:nvSpPr>
        <xdr:cNvPr id="2" name="テキスト ボックス 1">
          <a:extLst>
            <a:ext uri="{FF2B5EF4-FFF2-40B4-BE49-F238E27FC236}">
              <a16:creationId xmlns:a16="http://schemas.microsoft.com/office/drawing/2014/main" id="{00000000-0008-0000-1300-000002000000}"/>
            </a:ext>
          </a:extLst>
        </xdr:cNvPr>
        <xdr:cNvSpPr txBox="1"/>
      </xdr:nvSpPr>
      <xdr:spPr>
        <a:xfrm>
          <a:off x="3739236" y="15275276"/>
          <a:ext cx="8377719" cy="622815"/>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活動記録に独自の取組を選択できるようにする場合は、黒い線より上に行挿入し、</a:t>
          </a:r>
          <a:r>
            <a:rPr kumimoji="1" lang="en-US" altLang="ja-JP" sz="1100"/>
            <a:t>F</a:t>
          </a:r>
          <a:r>
            <a:rPr kumimoji="1" lang="ja-JP" altLang="en-US" sz="1100"/>
            <a:t>列～</a:t>
          </a:r>
          <a:r>
            <a:rPr kumimoji="1" lang="en-US" altLang="ja-JP" sz="1100"/>
            <a:t>J</a:t>
          </a:r>
          <a:r>
            <a:rPr kumimoji="1" lang="ja-JP" altLang="en-US" sz="1100"/>
            <a:t>列に</a:t>
          </a:r>
          <a:r>
            <a:rPr kumimoji="1" lang="en-US" altLang="ja-JP" sz="1100"/>
            <a:t>100</a:t>
          </a:r>
          <a:r>
            <a:rPr kumimoji="1" lang="ja-JP" altLang="en-US" sz="1100"/>
            <a:t>番以降の番号、項目名等を追加してください。</a:t>
          </a:r>
        </a:p>
      </xdr:txBody>
    </xdr:sp>
    <xdr:clientData/>
  </xdr:twoCellAnchor>
  <xdr:twoCellAnchor>
    <xdr:from>
      <xdr:col>16</xdr:col>
      <xdr:colOff>19440</xdr:colOff>
      <xdr:row>57</xdr:row>
      <xdr:rowOff>116632</xdr:rowOff>
    </xdr:from>
    <xdr:to>
      <xdr:col>16</xdr:col>
      <xdr:colOff>3217118</xdr:colOff>
      <xdr:row>62</xdr:row>
      <xdr:rowOff>0</xdr:rowOff>
    </xdr:to>
    <xdr:sp macro="" textlink="">
      <xdr:nvSpPr>
        <xdr:cNvPr id="3" name="テキスト ボックス 2">
          <a:extLst>
            <a:ext uri="{FF2B5EF4-FFF2-40B4-BE49-F238E27FC236}">
              <a16:creationId xmlns:a16="http://schemas.microsoft.com/office/drawing/2014/main" id="{00000000-0008-0000-1300-000003000000}"/>
            </a:ext>
          </a:extLst>
        </xdr:cNvPr>
        <xdr:cNvSpPr txBox="1"/>
      </xdr:nvSpPr>
      <xdr:spPr>
        <a:xfrm>
          <a:off x="12207552" y="9904055"/>
          <a:ext cx="3197678" cy="758113"/>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独自の取組を選択できるようにする場合は、この下に</a:t>
          </a:r>
          <a:r>
            <a:rPr kumimoji="1" lang="en-US" altLang="ja-JP" sz="1100"/>
            <a:t>100</a:t>
          </a:r>
          <a:r>
            <a:rPr kumimoji="1" lang="ja-JP" altLang="en-US" sz="1100"/>
            <a:t>番以降の番号、項目名等を追加してください。</a:t>
          </a:r>
        </a:p>
      </xdr:txBody>
    </xdr:sp>
    <xdr:clientData/>
  </xdr:twoCellAnchor>
  <xdr:twoCellAnchor>
    <xdr:from>
      <xdr:col>17</xdr:col>
      <xdr:colOff>102434</xdr:colOff>
      <xdr:row>68</xdr:row>
      <xdr:rowOff>78341</xdr:rowOff>
    </xdr:from>
    <xdr:to>
      <xdr:col>17</xdr:col>
      <xdr:colOff>2370159</xdr:colOff>
      <xdr:row>73</xdr:row>
      <xdr:rowOff>130048</xdr:rowOff>
    </xdr:to>
    <xdr:sp macro="" textlink="">
      <xdr:nvSpPr>
        <xdr:cNvPr id="4" name="テキスト ボックス 3">
          <a:extLst>
            <a:ext uri="{FF2B5EF4-FFF2-40B4-BE49-F238E27FC236}">
              <a16:creationId xmlns:a16="http://schemas.microsoft.com/office/drawing/2014/main" id="{00000000-0008-0000-1300-000004000000}"/>
            </a:ext>
          </a:extLst>
        </xdr:cNvPr>
        <xdr:cNvSpPr txBox="1"/>
      </xdr:nvSpPr>
      <xdr:spPr>
        <a:xfrm>
          <a:off x="23686871" y="14191440"/>
          <a:ext cx="2267725" cy="1124946"/>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独自の取組を選択できるようにする場合は、この下に</a:t>
          </a:r>
          <a:r>
            <a:rPr kumimoji="1" lang="en-US" altLang="ja-JP" sz="1100"/>
            <a:t>100</a:t>
          </a:r>
          <a:r>
            <a:rPr kumimoji="1" lang="ja-JP" altLang="en-US" sz="1100"/>
            <a:t>番以降の番号、項目名等を追加してください。</a:t>
          </a:r>
        </a:p>
      </xdr:txBody>
    </xdr:sp>
    <xdr:clientData/>
  </xdr:twoCellAnchor>
  <xdr:twoCellAnchor>
    <xdr:from>
      <xdr:col>18</xdr:col>
      <xdr:colOff>77755</xdr:colOff>
      <xdr:row>87</xdr:row>
      <xdr:rowOff>0</xdr:rowOff>
    </xdr:from>
    <xdr:to>
      <xdr:col>18</xdr:col>
      <xdr:colOff>2304435</xdr:colOff>
      <xdr:row>91</xdr:row>
      <xdr:rowOff>51209</xdr:rowOff>
    </xdr:to>
    <xdr:sp macro="" textlink="">
      <xdr:nvSpPr>
        <xdr:cNvPr id="5" name="テキスト ボックス 4">
          <a:extLst>
            <a:ext uri="{FF2B5EF4-FFF2-40B4-BE49-F238E27FC236}">
              <a16:creationId xmlns:a16="http://schemas.microsoft.com/office/drawing/2014/main" id="{00000000-0008-0000-1300-000005000000}"/>
            </a:ext>
          </a:extLst>
        </xdr:cNvPr>
        <xdr:cNvSpPr txBox="1"/>
      </xdr:nvSpPr>
      <xdr:spPr>
        <a:xfrm>
          <a:off x="25641626" y="15277310"/>
          <a:ext cx="2226680" cy="997125"/>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独自の取組を選択できるようにする場合は、この下に</a:t>
          </a:r>
          <a:r>
            <a:rPr kumimoji="1" lang="en-US" altLang="ja-JP" sz="1100"/>
            <a:t>100</a:t>
          </a:r>
          <a:r>
            <a:rPr kumimoji="1" lang="ja-JP" altLang="en-US" sz="1100"/>
            <a:t>番以降の番号、項目名等を追加してください。</a:t>
          </a:r>
        </a:p>
      </xdr:txBody>
    </xdr:sp>
    <xdr:clientData/>
  </xdr:twoCellAnchor>
  <xdr:twoCellAnchor>
    <xdr:from>
      <xdr:col>11</xdr:col>
      <xdr:colOff>517852</xdr:colOff>
      <xdr:row>14</xdr:row>
      <xdr:rowOff>83926</xdr:rowOff>
    </xdr:from>
    <xdr:to>
      <xdr:col>17</xdr:col>
      <xdr:colOff>440874</xdr:colOff>
      <xdr:row>20</xdr:row>
      <xdr:rowOff>164693</xdr:rowOff>
    </xdr:to>
    <xdr:sp macro="" textlink="">
      <xdr:nvSpPr>
        <xdr:cNvPr id="6" name="テキスト ボックス 5">
          <a:extLst>
            <a:ext uri="{FF2B5EF4-FFF2-40B4-BE49-F238E27FC236}">
              <a16:creationId xmlns:a16="http://schemas.microsoft.com/office/drawing/2014/main" id="{00000000-0008-0000-1300-000006000000}"/>
            </a:ext>
          </a:extLst>
        </xdr:cNvPr>
        <xdr:cNvSpPr txBox="1"/>
      </xdr:nvSpPr>
      <xdr:spPr>
        <a:xfrm>
          <a:off x="12541439" y="3617839"/>
          <a:ext cx="10938892" cy="1488811"/>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t>組織の方は、このシートの内容を変更しないでください。</a:t>
          </a:r>
        </a:p>
      </xdr:txBody>
    </xdr:sp>
    <xdr:clientData/>
  </xdr:twoCellAnchor>
  <xdr:twoCellAnchor>
    <xdr:from>
      <xdr:col>0</xdr:col>
      <xdr:colOff>0</xdr:colOff>
      <xdr:row>0</xdr:row>
      <xdr:rowOff>0</xdr:rowOff>
    </xdr:from>
    <xdr:to>
      <xdr:col>9</xdr:col>
      <xdr:colOff>1406599</xdr:colOff>
      <xdr:row>0</xdr:row>
      <xdr:rowOff>509477</xdr:rowOff>
    </xdr:to>
    <xdr:sp macro="" textlink="">
      <xdr:nvSpPr>
        <xdr:cNvPr id="7" name="正方形/長方形 6">
          <a:extLst>
            <a:ext uri="{FF2B5EF4-FFF2-40B4-BE49-F238E27FC236}">
              <a16:creationId xmlns:a16="http://schemas.microsoft.com/office/drawing/2014/main" id="{00000000-0008-0000-1300-000007000000}"/>
            </a:ext>
          </a:extLst>
        </xdr:cNvPr>
        <xdr:cNvSpPr/>
      </xdr:nvSpPr>
      <xdr:spPr>
        <a:xfrm>
          <a:off x="0" y="0"/>
          <a:ext cx="11518974" cy="509477"/>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rPr>
            <a:t>変更禁止</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J322"/>
  <sheetViews>
    <sheetView tabSelected="1" view="pageBreakPreview" zoomScale="64" zoomScaleNormal="64" zoomScaleSheetLayoutView="64" workbookViewId="0">
      <selection activeCell="B1" sqref="B1"/>
    </sheetView>
  </sheetViews>
  <sheetFormatPr defaultColWidth="4.08984375" defaultRowHeight="18" customHeight="1" x14ac:dyDescent="0.2"/>
  <cols>
    <col min="1" max="1" width="1.90625" style="94" customWidth="1"/>
    <col min="2" max="2" width="4.6328125" style="94" customWidth="1"/>
    <col min="3" max="3" width="8.7265625" style="94" customWidth="1"/>
    <col min="4" max="4" width="3.453125" style="94" customWidth="1"/>
    <col min="5" max="5" width="7.7265625" style="94" customWidth="1"/>
    <col min="6" max="6" width="3.453125" style="94" customWidth="1"/>
    <col min="7" max="7" width="7.7265625" style="94" customWidth="1"/>
    <col min="8" max="8" width="3.453125" style="94" customWidth="1"/>
    <col min="9" max="9" width="7.81640625" style="94" customWidth="1"/>
    <col min="10" max="10" width="3.453125" style="94" customWidth="1"/>
    <col min="11" max="11" width="8" style="94" customWidth="1"/>
    <col min="12" max="12" width="3.453125" style="94" customWidth="1"/>
    <col min="13" max="13" width="8" style="94" customWidth="1"/>
    <col min="14" max="14" width="7.36328125" style="94" customWidth="1"/>
    <col min="15" max="15" width="12.26953125" style="94" customWidth="1"/>
    <col min="16" max="16" width="2.6328125" style="94" customWidth="1"/>
    <col min="17" max="17" width="5.90625" style="94" customWidth="1"/>
    <col min="18" max="123" width="4.6328125" style="94" customWidth="1"/>
    <col min="124" max="256" width="8.6328125" style="94" customWidth="1"/>
    <col min="257" max="16384" width="4.08984375" style="94"/>
  </cols>
  <sheetData>
    <row r="1" spans="1:17" ht="18" customHeight="1" x14ac:dyDescent="0.2">
      <c r="A1" s="93" t="s">
        <v>247</v>
      </c>
    </row>
    <row r="2" spans="1:17" ht="18" customHeight="1" x14ac:dyDescent="0.2">
      <c r="A2" s="93" t="s">
        <v>498</v>
      </c>
      <c r="N2" s="94" t="s">
        <v>499</v>
      </c>
    </row>
    <row r="3" spans="1:17" s="95" customFormat="1" ht="42" customHeight="1" x14ac:dyDescent="0.2">
      <c r="D3" s="96"/>
      <c r="N3" s="417"/>
      <c r="O3" s="417"/>
    </row>
    <row r="4" spans="1:17" s="95" customFormat="1" ht="76.5" customHeight="1" x14ac:dyDescent="0.2">
      <c r="B4" s="450" t="s">
        <v>313</v>
      </c>
      <c r="C4" s="451"/>
      <c r="D4" s="451"/>
      <c r="E4" s="451"/>
      <c r="F4" s="451"/>
      <c r="G4" s="451"/>
      <c r="H4" s="451"/>
      <c r="I4" s="451"/>
      <c r="J4" s="451"/>
      <c r="K4" s="451"/>
      <c r="L4" s="451"/>
      <c r="M4" s="451"/>
      <c r="N4" s="451"/>
      <c r="O4" s="451"/>
    </row>
    <row r="5" spans="1:17" s="95" customFormat="1" ht="21.75" customHeight="1" x14ac:dyDescent="0.2">
      <c r="B5" s="97"/>
      <c r="C5" s="97"/>
      <c r="D5" s="97"/>
      <c r="E5" s="97"/>
      <c r="F5" s="98"/>
      <c r="G5" s="98"/>
      <c r="H5" s="98"/>
      <c r="I5" s="98"/>
      <c r="J5" s="98"/>
      <c r="K5" s="98"/>
      <c r="L5" s="98"/>
      <c r="M5" s="98"/>
      <c r="N5" s="98"/>
      <c r="O5" s="98"/>
    </row>
    <row r="6" spans="1:17" s="95" customFormat="1" ht="21.75" customHeight="1" x14ac:dyDescent="0.2">
      <c r="D6" s="418" t="s">
        <v>116</v>
      </c>
      <c r="E6" s="418"/>
      <c r="F6" s="423"/>
      <c r="G6" s="424"/>
      <c r="H6" s="424"/>
      <c r="I6" s="424"/>
      <c r="J6" s="424"/>
      <c r="K6" s="424"/>
      <c r="L6" s="424"/>
      <c r="M6" s="425"/>
    </row>
    <row r="7" spans="1:17" s="95" customFormat="1" ht="30.75" customHeight="1" x14ac:dyDescent="0.2">
      <c r="D7" s="419" t="s">
        <v>77</v>
      </c>
      <c r="E7" s="419"/>
      <c r="F7" s="420"/>
      <c r="G7" s="421"/>
      <c r="H7" s="421"/>
      <c r="I7" s="421"/>
      <c r="J7" s="421"/>
      <c r="K7" s="421"/>
      <c r="L7" s="421"/>
      <c r="M7" s="422"/>
      <c r="Q7" s="94"/>
    </row>
    <row r="8" spans="1:17" s="95" customFormat="1" ht="11.25" customHeight="1" x14ac:dyDescent="0.2">
      <c r="D8" s="100"/>
      <c r="E8" s="100"/>
      <c r="F8" s="98"/>
      <c r="G8" s="101"/>
      <c r="H8" s="101"/>
      <c r="I8" s="101"/>
      <c r="J8" s="101"/>
      <c r="K8" s="101"/>
      <c r="L8" s="101"/>
      <c r="M8" s="101"/>
    </row>
    <row r="9" spans="1:17" s="95" customFormat="1" ht="19.5" customHeight="1" x14ac:dyDescent="0.2">
      <c r="D9" s="418" t="s">
        <v>116</v>
      </c>
      <c r="E9" s="418"/>
      <c r="F9" s="426"/>
      <c r="G9" s="427"/>
      <c r="H9" s="427"/>
      <c r="I9" s="427"/>
      <c r="J9" s="427"/>
      <c r="K9" s="427"/>
      <c r="L9" s="427"/>
      <c r="M9" s="428"/>
    </row>
    <row r="10" spans="1:17" s="95" customFormat="1" ht="30.75" customHeight="1" x14ac:dyDescent="0.2">
      <c r="D10" s="419" t="s">
        <v>78</v>
      </c>
      <c r="E10" s="419"/>
      <c r="F10" s="426"/>
      <c r="G10" s="427"/>
      <c r="H10" s="427"/>
      <c r="I10" s="427"/>
      <c r="J10" s="427"/>
      <c r="K10" s="427"/>
      <c r="L10" s="427"/>
      <c r="M10" s="428"/>
      <c r="Q10" s="94"/>
    </row>
    <row r="11" spans="1:17" s="95" customFormat="1" ht="11.25" customHeight="1" x14ac:dyDescent="0.2">
      <c r="D11" s="100"/>
      <c r="E11" s="100"/>
      <c r="F11" s="102"/>
      <c r="H11" s="102"/>
      <c r="I11" s="102"/>
      <c r="J11" s="102"/>
      <c r="K11" s="102"/>
      <c r="L11" s="102"/>
      <c r="M11" s="102"/>
    </row>
    <row r="12" spans="1:17" s="95" customFormat="1" ht="21.75" customHeight="1" x14ac:dyDescent="0.2">
      <c r="D12" s="418" t="s">
        <v>116</v>
      </c>
      <c r="E12" s="418"/>
      <c r="F12" s="426"/>
      <c r="G12" s="427"/>
      <c r="H12" s="427"/>
      <c r="I12" s="427"/>
      <c r="J12" s="427"/>
      <c r="K12" s="427"/>
      <c r="L12" s="427"/>
      <c r="M12" s="428"/>
    </row>
    <row r="13" spans="1:17" s="95" customFormat="1" ht="30.75" customHeight="1" x14ac:dyDescent="0.2">
      <c r="D13" s="419" t="s">
        <v>55</v>
      </c>
      <c r="E13" s="419"/>
      <c r="F13" s="420"/>
      <c r="G13" s="421"/>
      <c r="H13" s="421"/>
      <c r="I13" s="421"/>
      <c r="J13" s="421"/>
      <c r="K13" s="421"/>
      <c r="L13" s="421"/>
      <c r="M13" s="422"/>
    </row>
    <row r="14" spans="1:17" s="95" customFormat="1" ht="20.25" customHeight="1" x14ac:dyDescent="0.2">
      <c r="E14" s="103"/>
    </row>
    <row r="15" spans="1:17" s="95" customFormat="1" ht="21.75" customHeight="1" x14ac:dyDescent="0.2">
      <c r="C15" s="103"/>
      <c r="D15" s="103"/>
      <c r="E15" s="103"/>
    </row>
    <row r="16" spans="1:17" s="95" customFormat="1" ht="21.75" customHeight="1" x14ac:dyDescent="0.2">
      <c r="D16" s="93" t="s">
        <v>154</v>
      </c>
      <c r="E16" s="433" t="s">
        <v>155</v>
      </c>
      <c r="F16" s="433"/>
      <c r="G16" s="433"/>
      <c r="H16" s="433"/>
      <c r="I16" s="433"/>
      <c r="J16" s="433"/>
      <c r="K16" s="433"/>
      <c r="L16" s="433"/>
      <c r="M16" s="433"/>
      <c r="N16" s="433"/>
      <c r="O16" s="433"/>
    </row>
    <row r="17" spans="1:36" s="95" customFormat="1" ht="16.5" customHeight="1" x14ac:dyDescent="0.2">
      <c r="C17" s="96"/>
      <c r="D17" s="104"/>
      <c r="E17" s="104"/>
      <c r="F17" s="98"/>
      <c r="G17" s="98"/>
      <c r="H17" s="98"/>
      <c r="I17" s="98"/>
      <c r="J17" s="98"/>
      <c r="K17" s="98"/>
      <c r="L17" s="98"/>
      <c r="M17" s="98"/>
      <c r="N17" s="98"/>
      <c r="O17" s="98"/>
    </row>
    <row r="18" spans="1:36" s="95" customFormat="1" ht="21.75" customHeight="1" x14ac:dyDescent="0.2">
      <c r="D18" s="98" t="s">
        <v>56</v>
      </c>
      <c r="E18" s="97"/>
      <c r="F18" s="104"/>
      <c r="G18" s="104"/>
      <c r="H18" s="98"/>
      <c r="I18" s="98"/>
      <c r="J18" s="98"/>
      <c r="K18" s="98"/>
      <c r="L18" s="98"/>
      <c r="M18" s="98"/>
      <c r="N18" s="98"/>
      <c r="O18" s="98"/>
    </row>
    <row r="19" spans="1:36" s="95" customFormat="1" ht="21.75" customHeight="1" x14ac:dyDescent="0.2">
      <c r="D19" s="157" t="s">
        <v>632</v>
      </c>
      <c r="E19" s="441" t="s">
        <v>108</v>
      </c>
      <c r="F19" s="442"/>
      <c r="G19" s="442"/>
      <c r="H19" s="442"/>
      <c r="I19" s="442"/>
      <c r="J19" s="442"/>
      <c r="K19" s="442"/>
      <c r="L19" s="442"/>
      <c r="M19" s="443"/>
      <c r="N19" s="105" t="s">
        <v>58</v>
      </c>
    </row>
    <row r="20" spans="1:36" s="95" customFormat="1" ht="21.75" customHeight="1" x14ac:dyDescent="0.2">
      <c r="D20" s="158"/>
      <c r="E20" s="441" t="s">
        <v>305</v>
      </c>
      <c r="F20" s="442"/>
      <c r="G20" s="442"/>
      <c r="H20" s="442"/>
      <c r="I20" s="442"/>
      <c r="J20" s="442"/>
      <c r="K20" s="442"/>
      <c r="L20" s="442"/>
      <c r="M20" s="443"/>
      <c r="N20" s="105" t="s">
        <v>59</v>
      </c>
    </row>
    <row r="21" spans="1:36" s="95" customFormat="1" ht="21.75" customHeight="1" x14ac:dyDescent="0.2">
      <c r="D21" s="158"/>
      <c r="E21" s="441" t="s">
        <v>306</v>
      </c>
      <c r="F21" s="442"/>
      <c r="G21" s="442"/>
      <c r="H21" s="442"/>
      <c r="I21" s="442"/>
      <c r="J21" s="442"/>
      <c r="K21" s="442"/>
      <c r="L21" s="442"/>
      <c r="M21" s="443"/>
      <c r="N21" s="105" t="s">
        <v>59</v>
      </c>
    </row>
    <row r="22" spans="1:36" s="95" customFormat="1" ht="21.75" customHeight="1" x14ac:dyDescent="0.2">
      <c r="D22" s="158"/>
      <c r="E22" s="444" t="s">
        <v>307</v>
      </c>
      <c r="F22" s="445"/>
      <c r="G22" s="445"/>
      <c r="H22" s="445"/>
      <c r="I22" s="445"/>
      <c r="J22" s="445"/>
      <c r="K22" s="445"/>
      <c r="L22" s="445"/>
      <c r="M22" s="446"/>
      <c r="N22" s="105" t="s">
        <v>59</v>
      </c>
    </row>
    <row r="23" spans="1:36" s="95" customFormat="1" ht="28.5" customHeight="1" x14ac:dyDescent="0.2">
      <c r="C23" s="106"/>
      <c r="D23" s="106" t="s">
        <v>60</v>
      </c>
      <c r="E23" s="107"/>
      <c r="F23" s="107"/>
      <c r="G23" s="107"/>
      <c r="H23" s="108"/>
      <c r="I23" s="107"/>
      <c r="J23" s="107"/>
      <c r="K23" s="107"/>
      <c r="L23" s="107"/>
      <c r="M23" s="107"/>
      <c r="N23" s="107"/>
      <c r="O23" s="107"/>
    </row>
    <row r="24" spans="1:36" s="95" customFormat="1" ht="48.75" customHeight="1" x14ac:dyDescent="0.2">
      <c r="C24" s="106"/>
      <c r="D24" s="109"/>
      <c r="E24" s="107"/>
      <c r="F24" s="107"/>
      <c r="G24" s="107"/>
      <c r="H24" s="107"/>
      <c r="I24" s="107"/>
      <c r="J24" s="107"/>
      <c r="K24" s="107"/>
      <c r="L24" s="107"/>
      <c r="M24" s="107"/>
      <c r="N24" s="107"/>
      <c r="O24" s="107"/>
    </row>
    <row r="25" spans="1:36" s="95" customFormat="1" ht="14.25" customHeight="1" x14ac:dyDescent="0.2">
      <c r="C25" s="106" t="s">
        <v>156</v>
      </c>
      <c r="D25" s="106"/>
      <c r="E25" s="106"/>
      <c r="F25" s="106"/>
      <c r="G25" s="106"/>
      <c r="H25" s="106"/>
      <c r="I25" s="106"/>
      <c r="J25" s="106"/>
      <c r="K25" s="106"/>
      <c r="L25" s="106"/>
      <c r="M25" s="106"/>
      <c r="N25" s="106"/>
      <c r="O25" s="106"/>
    </row>
    <row r="26" spans="1:36" s="95" customFormat="1" ht="45.75" customHeight="1" x14ac:dyDescent="0.2">
      <c r="A26" s="110"/>
      <c r="B26" s="110"/>
      <c r="C26" s="434" t="s">
        <v>157</v>
      </c>
      <c r="D26" s="434"/>
      <c r="E26" s="434"/>
      <c r="F26" s="434"/>
      <c r="G26" s="434"/>
      <c r="H26" s="434"/>
      <c r="I26" s="434"/>
      <c r="J26" s="434"/>
      <c r="K26" s="434"/>
      <c r="L26" s="434"/>
      <c r="M26" s="434"/>
      <c r="N26" s="434"/>
      <c r="O26" s="434"/>
    </row>
    <row r="27" spans="1:36" ht="19.5" customHeight="1" x14ac:dyDescent="0.2">
      <c r="A27" s="112" t="s">
        <v>30</v>
      </c>
      <c r="B27" s="113"/>
      <c r="C27" s="113"/>
      <c r="D27" s="113"/>
      <c r="E27" s="113"/>
      <c r="F27" s="113"/>
      <c r="G27" s="113"/>
      <c r="H27" s="113"/>
      <c r="I27" s="113"/>
      <c r="J27" s="98"/>
      <c r="K27" s="98"/>
      <c r="L27" s="98"/>
      <c r="M27" s="98"/>
      <c r="N27" s="98"/>
      <c r="O27" s="98"/>
    </row>
    <row r="28" spans="1:36" ht="28.5" customHeight="1" x14ac:dyDescent="0.2">
      <c r="A28" s="112"/>
      <c r="B28" s="434" t="s">
        <v>119</v>
      </c>
      <c r="C28" s="434"/>
      <c r="D28" s="434"/>
      <c r="E28" s="434"/>
      <c r="F28" s="434"/>
      <c r="G28" s="434"/>
      <c r="H28" s="434"/>
      <c r="I28" s="434"/>
      <c r="J28" s="434"/>
      <c r="K28" s="434"/>
      <c r="L28" s="434"/>
      <c r="M28" s="434"/>
      <c r="N28" s="434"/>
      <c r="O28" s="434"/>
      <c r="P28" s="114"/>
      <c r="Q28" s="114"/>
      <c r="R28" s="114"/>
      <c r="S28" s="114"/>
      <c r="T28" s="114"/>
      <c r="U28" s="114"/>
      <c r="V28" s="114"/>
      <c r="W28" s="114"/>
      <c r="X28" s="114"/>
      <c r="Y28" s="114"/>
      <c r="Z28" s="114"/>
      <c r="AA28" s="114"/>
      <c r="AB28" s="114"/>
      <c r="AC28" s="114"/>
      <c r="AD28" s="114"/>
      <c r="AE28" s="114"/>
      <c r="AF28" s="114"/>
      <c r="AG28" s="114"/>
      <c r="AH28" s="114"/>
      <c r="AI28" s="114"/>
      <c r="AJ28" s="114"/>
    </row>
    <row r="29" spans="1:36" ht="20.25" customHeight="1" x14ac:dyDescent="0.2">
      <c r="A29" s="112"/>
      <c r="B29" s="93" t="s">
        <v>426</v>
      </c>
      <c r="C29" s="93"/>
      <c r="D29" s="98"/>
      <c r="E29" s="98"/>
      <c r="F29" s="115"/>
      <c r="G29" s="115"/>
      <c r="H29" s="116"/>
      <c r="I29" s="116"/>
      <c r="J29" s="98"/>
      <c r="K29" s="98"/>
      <c r="L29" s="98"/>
      <c r="M29" s="98"/>
      <c r="N29" s="98"/>
      <c r="O29" s="98"/>
    </row>
    <row r="30" spans="1:36" ht="31.5" customHeight="1" x14ac:dyDescent="0.2">
      <c r="A30" s="117"/>
      <c r="B30" s="458"/>
      <c r="C30" s="459"/>
      <c r="D30" s="447" t="s">
        <v>29</v>
      </c>
      <c r="E30" s="448"/>
      <c r="F30" s="455" t="s">
        <v>28</v>
      </c>
      <c r="G30" s="448"/>
      <c r="H30" s="456" t="s">
        <v>62</v>
      </c>
      <c r="I30" s="457"/>
      <c r="J30" s="455" t="s">
        <v>268</v>
      </c>
      <c r="K30" s="448"/>
      <c r="L30" s="382" t="s">
        <v>268</v>
      </c>
      <c r="M30" s="383"/>
      <c r="N30" s="98"/>
      <c r="O30" s="98"/>
    </row>
    <row r="31" spans="1:36" ht="9" customHeight="1" x14ac:dyDescent="0.2">
      <c r="A31" s="117"/>
      <c r="B31" s="437" t="s">
        <v>63</v>
      </c>
      <c r="C31" s="438"/>
      <c r="D31" s="118"/>
      <c r="E31" s="119"/>
      <c r="F31" s="118"/>
      <c r="G31" s="119"/>
      <c r="H31" s="407"/>
      <c r="I31" s="408"/>
      <c r="J31" s="118"/>
      <c r="K31" s="119"/>
      <c r="L31" s="118"/>
      <c r="M31" s="119"/>
      <c r="N31" s="120"/>
      <c r="O31" s="98"/>
    </row>
    <row r="32" spans="1:36" ht="22.5" customHeight="1" x14ac:dyDescent="0.2">
      <c r="A32" s="117"/>
      <c r="B32" s="439"/>
      <c r="C32" s="440"/>
      <c r="D32" s="121" t="s">
        <v>448</v>
      </c>
      <c r="E32" s="122"/>
      <c r="F32" s="121" t="s">
        <v>448</v>
      </c>
      <c r="G32" s="122"/>
      <c r="H32" s="405">
        <f>G32-E32+1</f>
        <v>1</v>
      </c>
      <c r="I32" s="406"/>
      <c r="J32" s="121"/>
      <c r="K32" s="122"/>
      <c r="L32" s="121"/>
      <c r="M32" s="122"/>
      <c r="N32" s="120"/>
      <c r="O32" s="98"/>
    </row>
    <row r="33" spans="1:18" ht="6.75" customHeight="1" x14ac:dyDescent="0.2">
      <c r="A33" s="117"/>
      <c r="B33" s="437" t="s">
        <v>121</v>
      </c>
      <c r="C33" s="438"/>
      <c r="D33" s="118"/>
      <c r="E33" s="119"/>
      <c r="F33" s="118"/>
      <c r="G33" s="119"/>
      <c r="H33" s="407"/>
      <c r="I33" s="408"/>
      <c r="J33" s="118"/>
      <c r="K33" s="119"/>
      <c r="L33" s="118"/>
      <c r="M33" s="119"/>
      <c r="N33" s="120"/>
      <c r="O33" s="98"/>
    </row>
    <row r="34" spans="1:18" ht="22.5" customHeight="1" x14ac:dyDescent="0.2">
      <c r="A34" s="117"/>
      <c r="B34" s="439"/>
      <c r="C34" s="440"/>
      <c r="D34" s="121" t="s">
        <v>448</v>
      </c>
      <c r="E34" s="122"/>
      <c r="F34" s="121" t="s">
        <v>448</v>
      </c>
      <c r="G34" s="122"/>
      <c r="H34" s="405">
        <f>G34-E34+1</f>
        <v>1</v>
      </c>
      <c r="I34" s="406"/>
      <c r="J34" s="121"/>
      <c r="K34" s="122"/>
      <c r="L34" s="121"/>
      <c r="M34" s="122"/>
      <c r="N34" s="120"/>
      <c r="O34" s="98"/>
    </row>
    <row r="35" spans="1:18" ht="6.75" customHeight="1" x14ac:dyDescent="0.2">
      <c r="A35" s="117"/>
      <c r="B35" s="437" t="s">
        <v>122</v>
      </c>
      <c r="C35" s="438"/>
      <c r="D35" s="118"/>
      <c r="E35" s="119"/>
      <c r="F35" s="118"/>
      <c r="G35" s="119"/>
      <c r="H35" s="407"/>
      <c r="I35" s="449"/>
      <c r="J35" s="118"/>
      <c r="K35" s="119"/>
      <c r="L35" s="118"/>
      <c r="M35" s="119"/>
      <c r="N35" s="120"/>
      <c r="O35" s="98"/>
    </row>
    <row r="36" spans="1:18" ht="22.5" customHeight="1" x14ac:dyDescent="0.2">
      <c r="A36" s="117"/>
      <c r="B36" s="439"/>
      <c r="C36" s="440"/>
      <c r="D36" s="121" t="s">
        <v>448</v>
      </c>
      <c r="E36" s="122"/>
      <c r="F36" s="121" t="s">
        <v>448</v>
      </c>
      <c r="G36" s="122"/>
      <c r="H36" s="405">
        <f>G36-E36+1</f>
        <v>1</v>
      </c>
      <c r="I36" s="406"/>
      <c r="J36" s="121"/>
      <c r="K36" s="122"/>
      <c r="L36" s="121"/>
      <c r="M36" s="122"/>
      <c r="N36" s="120"/>
      <c r="O36" s="98"/>
    </row>
    <row r="37" spans="1:18" ht="9" customHeight="1" x14ac:dyDescent="0.2">
      <c r="A37" s="117"/>
      <c r="B37" s="437" t="s">
        <v>64</v>
      </c>
      <c r="C37" s="438"/>
      <c r="D37" s="123"/>
      <c r="E37" s="124"/>
      <c r="F37" s="123"/>
      <c r="G37" s="124"/>
      <c r="H37" s="407"/>
      <c r="I37" s="449"/>
      <c r="J37" s="123"/>
      <c r="K37" s="124"/>
      <c r="L37" s="123"/>
      <c r="M37" s="124"/>
      <c r="N37" s="120"/>
      <c r="O37" s="98"/>
    </row>
    <row r="38" spans="1:18" ht="22.5" customHeight="1" x14ac:dyDescent="0.2">
      <c r="A38" s="117"/>
      <c r="B38" s="439"/>
      <c r="C38" s="440"/>
      <c r="D38" s="125"/>
      <c r="E38" s="126"/>
      <c r="F38" s="125"/>
      <c r="G38" s="126"/>
      <c r="H38" s="435">
        <v>0</v>
      </c>
      <c r="I38" s="436"/>
      <c r="J38" s="125"/>
      <c r="K38" s="126"/>
      <c r="L38" s="125"/>
      <c r="M38" s="126"/>
      <c r="N38" s="120"/>
      <c r="O38" s="98"/>
    </row>
    <row r="39" spans="1:18" ht="9" customHeight="1" x14ac:dyDescent="0.2">
      <c r="A39" s="117"/>
      <c r="B39" s="437" t="s">
        <v>65</v>
      </c>
      <c r="C39" s="438"/>
      <c r="D39" s="123"/>
      <c r="E39" s="124"/>
      <c r="F39" s="123"/>
      <c r="G39" s="124"/>
      <c r="H39" s="407"/>
      <c r="I39" s="449"/>
      <c r="J39" s="123"/>
      <c r="K39" s="124"/>
      <c r="L39" s="123"/>
      <c r="M39" s="124"/>
      <c r="N39" s="120"/>
      <c r="O39" s="98"/>
    </row>
    <row r="40" spans="1:18" ht="22.5" customHeight="1" x14ac:dyDescent="0.2">
      <c r="A40" s="117"/>
      <c r="B40" s="439"/>
      <c r="C40" s="440"/>
      <c r="D40" s="125"/>
      <c r="E40" s="126"/>
      <c r="F40" s="125"/>
      <c r="G40" s="126"/>
      <c r="H40" s="435">
        <v>0</v>
      </c>
      <c r="I40" s="436"/>
      <c r="J40" s="125"/>
      <c r="K40" s="126"/>
      <c r="L40" s="125"/>
      <c r="M40" s="126"/>
      <c r="N40" s="120"/>
      <c r="O40" s="98"/>
    </row>
    <row r="41" spans="1:18" s="127" customFormat="1" ht="22.5" customHeight="1" x14ac:dyDescent="0.2">
      <c r="A41" s="112"/>
      <c r="B41" s="93" t="s">
        <v>427</v>
      </c>
      <c r="N41" s="128"/>
      <c r="O41" s="128"/>
      <c r="R41" s="129"/>
    </row>
    <row r="42" spans="1:18" ht="21" customHeight="1" x14ac:dyDescent="0.2">
      <c r="A42" s="130"/>
      <c r="B42" s="490" t="s">
        <v>158</v>
      </c>
      <c r="C42" s="491"/>
      <c r="D42" s="131"/>
      <c r="E42" s="132"/>
      <c r="F42" s="132"/>
      <c r="G42" s="132"/>
      <c r="H42" s="132"/>
      <c r="I42" s="132"/>
      <c r="J42" s="132"/>
      <c r="K42" s="133"/>
      <c r="L42" s="384" t="s">
        <v>52</v>
      </c>
      <c r="M42" s="385"/>
      <c r="N42" s="429" t="s">
        <v>500</v>
      </c>
      <c r="O42" s="431" t="s">
        <v>436</v>
      </c>
    </row>
    <row r="43" spans="1:18" ht="21" customHeight="1" x14ac:dyDescent="0.2">
      <c r="A43" s="130"/>
      <c r="B43" s="492"/>
      <c r="C43" s="493"/>
      <c r="D43" s="475" t="s">
        <v>23</v>
      </c>
      <c r="E43" s="476"/>
      <c r="F43" s="475" t="s">
        <v>27</v>
      </c>
      <c r="G43" s="476"/>
      <c r="H43" s="475" t="s">
        <v>26</v>
      </c>
      <c r="I43" s="476"/>
      <c r="J43" s="475" t="s">
        <v>66</v>
      </c>
      <c r="K43" s="476"/>
      <c r="L43" s="386"/>
      <c r="M43" s="387"/>
      <c r="N43" s="430"/>
      <c r="O43" s="432"/>
    </row>
    <row r="44" spans="1:18" ht="9" customHeight="1" x14ac:dyDescent="0.2">
      <c r="A44" s="130"/>
      <c r="B44" s="134"/>
      <c r="C44" s="469" t="s">
        <v>113</v>
      </c>
      <c r="D44" s="413"/>
      <c r="E44" s="414"/>
      <c r="F44" s="413"/>
      <c r="G44" s="414"/>
      <c r="H44" s="413"/>
      <c r="I44" s="414"/>
      <c r="J44" s="495"/>
      <c r="K44" s="496"/>
      <c r="L44" s="392">
        <f>SUM(D44:H44)</f>
        <v>0</v>
      </c>
      <c r="M44" s="393"/>
      <c r="N44" s="136"/>
      <c r="O44" s="366"/>
    </row>
    <row r="45" spans="1:18" ht="22.5" customHeight="1" x14ac:dyDescent="0.2">
      <c r="A45" s="130"/>
      <c r="B45" s="134"/>
      <c r="C45" s="470"/>
      <c r="D45" s="411"/>
      <c r="E45" s="412"/>
      <c r="F45" s="411"/>
      <c r="G45" s="412"/>
      <c r="H45" s="411"/>
      <c r="I45" s="412"/>
      <c r="J45" s="497"/>
      <c r="K45" s="498"/>
      <c r="L45" s="390">
        <f>SUM(D45:I45)</f>
        <v>0</v>
      </c>
      <c r="M45" s="391"/>
      <c r="N45" s="137"/>
      <c r="O45" s="367"/>
    </row>
    <row r="46" spans="1:18" ht="9" customHeight="1" x14ac:dyDescent="0.2">
      <c r="A46" s="130"/>
      <c r="B46" s="134"/>
      <c r="C46" s="379" t="s">
        <v>112</v>
      </c>
      <c r="D46" s="401"/>
      <c r="E46" s="402"/>
      <c r="F46" s="401"/>
      <c r="G46" s="402"/>
      <c r="H46" s="401"/>
      <c r="I46" s="402"/>
      <c r="J46" s="401"/>
      <c r="K46" s="402"/>
      <c r="L46" s="392">
        <f>SUM(D46:K46)</f>
        <v>0</v>
      </c>
      <c r="M46" s="393"/>
      <c r="N46" s="135"/>
      <c r="O46" s="138"/>
    </row>
    <row r="47" spans="1:18" ht="20" customHeight="1" x14ac:dyDescent="0.2">
      <c r="A47" s="130"/>
      <c r="B47" s="134"/>
      <c r="C47" s="380"/>
      <c r="D47" s="409">
        <v>0</v>
      </c>
      <c r="E47" s="410"/>
      <c r="F47" s="409">
        <v>0</v>
      </c>
      <c r="G47" s="410"/>
      <c r="H47" s="409">
        <v>0</v>
      </c>
      <c r="I47" s="410"/>
      <c r="J47" s="409">
        <v>0</v>
      </c>
      <c r="K47" s="410"/>
      <c r="L47" s="388">
        <f>SUM(D47:J47)</f>
        <v>0</v>
      </c>
      <c r="M47" s="389"/>
      <c r="N47" s="415">
        <v>0</v>
      </c>
      <c r="O47" s="403">
        <v>0</v>
      </c>
    </row>
    <row r="48" spans="1:18" ht="9" customHeight="1" x14ac:dyDescent="0.2">
      <c r="A48" s="130"/>
      <c r="B48" s="139"/>
      <c r="C48" s="380"/>
      <c r="D48" s="395" t="s">
        <v>67</v>
      </c>
      <c r="E48" s="140"/>
      <c r="F48" s="397" t="s">
        <v>67</v>
      </c>
      <c r="G48" s="140"/>
      <c r="H48" s="397" t="s">
        <v>67</v>
      </c>
      <c r="I48" s="140"/>
      <c r="J48" s="397" t="s">
        <v>67</v>
      </c>
      <c r="K48" s="140"/>
      <c r="L48" s="388"/>
      <c r="M48" s="389"/>
      <c r="N48" s="415"/>
      <c r="O48" s="403"/>
    </row>
    <row r="49" spans="1:35" ht="20" customHeight="1" x14ac:dyDescent="0.2">
      <c r="A49" s="130"/>
      <c r="B49" s="141"/>
      <c r="C49" s="381"/>
      <c r="D49" s="396"/>
      <c r="E49" s="142"/>
      <c r="F49" s="398"/>
      <c r="G49" s="142"/>
      <c r="H49" s="398"/>
      <c r="I49" s="142"/>
      <c r="J49" s="398"/>
      <c r="K49" s="142"/>
      <c r="L49" s="390"/>
      <c r="M49" s="391"/>
      <c r="N49" s="416"/>
      <c r="O49" s="404"/>
    </row>
    <row r="50" spans="1:35" ht="10.5" customHeight="1" x14ac:dyDescent="0.2">
      <c r="A50" s="130"/>
      <c r="B50" s="483" t="s">
        <v>68</v>
      </c>
      <c r="C50" s="485" t="s">
        <v>118</v>
      </c>
      <c r="D50" s="401">
        <v>0</v>
      </c>
      <c r="E50" s="499"/>
      <c r="F50" s="499"/>
      <c r="G50" s="499"/>
      <c r="H50" s="499"/>
      <c r="I50" s="499"/>
      <c r="J50" s="499"/>
      <c r="K50" s="499"/>
      <c r="L50" s="499"/>
      <c r="M50" s="499"/>
      <c r="N50" s="500"/>
      <c r="O50" s="138"/>
    </row>
    <row r="51" spans="1:35" ht="24" customHeight="1" x14ac:dyDescent="0.2">
      <c r="A51" s="130"/>
      <c r="B51" s="484"/>
      <c r="C51" s="486"/>
      <c r="D51" s="487">
        <v>0</v>
      </c>
      <c r="E51" s="488"/>
      <c r="F51" s="488"/>
      <c r="G51" s="488"/>
      <c r="H51" s="488"/>
      <c r="I51" s="488"/>
      <c r="J51" s="488"/>
      <c r="K51" s="488"/>
      <c r="L51" s="488"/>
      <c r="M51" s="488"/>
      <c r="N51" s="489"/>
      <c r="O51" s="143">
        <v>0</v>
      </c>
    </row>
    <row r="52" spans="1:35" ht="41" customHeight="1" x14ac:dyDescent="0.2">
      <c r="A52" s="130"/>
      <c r="B52" s="474" t="s">
        <v>425</v>
      </c>
      <c r="C52" s="474"/>
      <c r="D52" s="474"/>
      <c r="E52" s="474"/>
      <c r="F52" s="474"/>
      <c r="G52" s="474"/>
      <c r="H52" s="474"/>
      <c r="I52" s="474"/>
      <c r="J52" s="474"/>
      <c r="K52" s="474"/>
      <c r="L52" s="474"/>
      <c r="M52" s="474"/>
      <c r="N52" s="474"/>
      <c r="O52" s="474"/>
      <c r="P52" s="144"/>
      <c r="Q52" s="144"/>
      <c r="R52" s="144"/>
      <c r="S52" s="144"/>
      <c r="T52" s="144"/>
      <c r="U52" s="144"/>
      <c r="V52" s="144"/>
      <c r="W52" s="144"/>
      <c r="X52" s="144"/>
      <c r="Y52" s="144"/>
      <c r="Z52" s="144"/>
      <c r="AA52" s="144"/>
      <c r="AB52" s="144"/>
      <c r="AC52" s="144"/>
      <c r="AD52" s="144"/>
      <c r="AE52" s="144"/>
      <c r="AF52" s="144"/>
      <c r="AG52" s="144"/>
      <c r="AH52" s="144"/>
      <c r="AI52" s="144"/>
    </row>
    <row r="53" spans="1:35" s="95" customFormat="1" ht="20.5" customHeight="1" x14ac:dyDescent="0.2">
      <c r="A53" s="145"/>
      <c r="B53" s="462" t="s">
        <v>69</v>
      </c>
      <c r="C53" s="463"/>
      <c r="D53" s="463"/>
      <c r="E53" s="464"/>
      <c r="F53" s="501" t="s">
        <v>2</v>
      </c>
      <c r="G53" s="502"/>
      <c r="H53" s="502"/>
      <c r="I53" s="503"/>
      <c r="J53" s="501" t="s">
        <v>3</v>
      </c>
      <c r="K53" s="503"/>
      <c r="L53" s="508" t="s">
        <v>4</v>
      </c>
      <c r="M53" s="508"/>
      <c r="O53" s="394" t="s">
        <v>437</v>
      </c>
    </row>
    <row r="54" spans="1:35" s="95" customFormat="1" ht="21" customHeight="1" x14ac:dyDescent="0.2">
      <c r="A54" s="145"/>
      <c r="B54" s="465"/>
      <c r="C54" s="466"/>
      <c r="D54" s="466"/>
      <c r="E54" s="467"/>
      <c r="F54" s="376"/>
      <c r="G54" s="377"/>
      <c r="H54" s="453" t="s">
        <v>634</v>
      </c>
      <c r="I54" s="454"/>
      <c r="J54" s="504"/>
      <c r="K54" s="505"/>
      <c r="L54" s="508"/>
      <c r="M54" s="508"/>
      <c r="O54" s="394"/>
    </row>
    <row r="55" spans="1:35" s="95" customFormat="1" ht="9" customHeight="1" x14ac:dyDescent="0.2">
      <c r="A55" s="145"/>
      <c r="B55" s="465"/>
      <c r="C55" s="466"/>
      <c r="D55" s="466"/>
      <c r="E55" s="467"/>
      <c r="F55" s="506"/>
      <c r="G55" s="506"/>
      <c r="H55" s="507"/>
      <c r="I55" s="507"/>
      <c r="J55" s="506"/>
      <c r="K55" s="506"/>
      <c r="L55" s="509">
        <v>0</v>
      </c>
      <c r="M55" s="509"/>
      <c r="O55" s="394"/>
    </row>
    <row r="56" spans="1:35" s="95" customFormat="1" ht="22.5" customHeight="1" x14ac:dyDescent="0.2">
      <c r="A56" s="145"/>
      <c r="B56" s="465"/>
      <c r="C56" s="466"/>
      <c r="D56" s="466"/>
      <c r="E56" s="467"/>
      <c r="F56" s="399">
        <v>0</v>
      </c>
      <c r="G56" s="400"/>
      <c r="H56" s="461">
        <v>0</v>
      </c>
      <c r="I56" s="461"/>
      <c r="J56" s="400">
        <v>0</v>
      </c>
      <c r="K56" s="400"/>
      <c r="L56" s="509"/>
      <c r="M56" s="509"/>
      <c r="O56" s="394"/>
    </row>
    <row r="57" spans="1:35" s="95" customFormat="1" ht="9" customHeight="1" x14ac:dyDescent="0.2">
      <c r="A57" s="145"/>
      <c r="B57" s="375"/>
      <c r="C57" s="477" t="s">
        <v>269</v>
      </c>
      <c r="D57" s="478"/>
      <c r="E57" s="479"/>
      <c r="F57" s="460"/>
      <c r="G57" s="460"/>
      <c r="H57" s="473"/>
      <c r="I57" s="473"/>
      <c r="J57" s="460"/>
      <c r="K57" s="460"/>
      <c r="L57" s="509">
        <v>0</v>
      </c>
      <c r="M57" s="509"/>
      <c r="O57" s="160"/>
    </row>
    <row r="58" spans="1:35" s="95" customFormat="1" ht="22.5" customHeight="1" x14ac:dyDescent="0.2">
      <c r="A58" s="145"/>
      <c r="B58" s="378"/>
      <c r="C58" s="480"/>
      <c r="D58" s="481"/>
      <c r="E58" s="482"/>
      <c r="F58" s="400">
        <v>0</v>
      </c>
      <c r="G58" s="400"/>
      <c r="H58" s="461">
        <v>0</v>
      </c>
      <c r="I58" s="461"/>
      <c r="J58" s="400">
        <v>0</v>
      </c>
      <c r="K58" s="400"/>
      <c r="L58" s="509"/>
      <c r="M58" s="509"/>
      <c r="O58" s="159">
        <f>活動計画書!I47</f>
        <v>0</v>
      </c>
    </row>
    <row r="59" spans="1:35" s="95" customFormat="1" ht="18" customHeight="1" x14ac:dyDescent="0.2">
      <c r="A59" s="145"/>
      <c r="B59" s="468" t="s">
        <v>279</v>
      </c>
      <c r="C59" s="468"/>
      <c r="D59" s="468"/>
      <c r="E59" s="468"/>
      <c r="F59" s="468"/>
      <c r="G59" s="468"/>
      <c r="H59" s="468"/>
      <c r="I59" s="468"/>
      <c r="J59" s="468"/>
      <c r="K59" s="468"/>
      <c r="L59" s="468"/>
      <c r="M59" s="468"/>
      <c r="N59" s="468"/>
      <c r="O59" s="468"/>
    </row>
    <row r="60" spans="1:35" ht="24" customHeight="1" x14ac:dyDescent="0.2">
      <c r="B60" s="127" t="s">
        <v>428</v>
      </c>
      <c r="O60" s="394" t="s">
        <v>501</v>
      </c>
    </row>
    <row r="61" spans="1:35" s="148" customFormat="1" ht="20.5" customHeight="1" x14ac:dyDescent="0.2">
      <c r="A61" s="146"/>
      <c r="B61" s="147" t="s">
        <v>70</v>
      </c>
      <c r="E61" s="149"/>
      <c r="O61" s="394"/>
    </row>
    <row r="62" spans="1:35" ht="24" customHeight="1" x14ac:dyDescent="0.2">
      <c r="B62" s="127" t="s">
        <v>429</v>
      </c>
      <c r="O62" s="161"/>
    </row>
    <row r="63" spans="1:35" ht="35" customHeight="1" x14ac:dyDescent="0.2">
      <c r="A63" s="146"/>
      <c r="B63" s="472" t="s">
        <v>431</v>
      </c>
      <c r="C63" s="472"/>
      <c r="D63" s="472"/>
      <c r="E63" s="472"/>
      <c r="F63" s="472"/>
      <c r="G63" s="472"/>
      <c r="H63" s="472"/>
      <c r="I63" s="472"/>
      <c r="J63" s="472"/>
      <c r="K63" s="472"/>
      <c r="L63" s="472"/>
      <c r="M63" s="472"/>
      <c r="N63" s="472"/>
      <c r="O63" s="472"/>
    </row>
    <row r="64" spans="1:35" ht="24" customHeight="1" x14ac:dyDescent="0.2">
      <c r="B64" s="127" t="s">
        <v>430</v>
      </c>
      <c r="D64" s="127"/>
      <c r="E64" s="127"/>
      <c r="F64" s="127"/>
      <c r="G64" s="127"/>
      <c r="H64" s="127"/>
      <c r="I64" s="127"/>
      <c r="J64" s="127"/>
      <c r="K64" s="127"/>
      <c r="L64" s="127"/>
      <c r="M64" s="127"/>
    </row>
    <row r="65" spans="2:34" ht="30" customHeight="1" x14ac:dyDescent="0.2">
      <c r="B65" s="494" t="s">
        <v>461</v>
      </c>
      <c r="C65" s="494"/>
      <c r="D65" s="494"/>
      <c r="E65" s="494"/>
      <c r="F65" s="151"/>
      <c r="G65" s="151"/>
      <c r="H65" s="151"/>
    </row>
    <row r="66" spans="2:34" ht="9" customHeight="1" x14ac:dyDescent="0.2">
      <c r="B66" s="510">
        <f>L44+L46-D66</f>
        <v>0</v>
      </c>
      <c r="C66" s="511"/>
      <c r="D66" s="511"/>
      <c r="E66" s="512"/>
      <c r="F66" s="152"/>
      <c r="G66" s="152"/>
      <c r="H66" s="152"/>
    </row>
    <row r="67" spans="2:34" ht="22.5" customHeight="1" x14ac:dyDescent="0.2">
      <c r="B67" s="471">
        <v>0</v>
      </c>
      <c r="C67" s="471"/>
      <c r="D67" s="471"/>
      <c r="E67" s="471"/>
      <c r="F67" s="153"/>
      <c r="G67" s="153"/>
      <c r="H67" s="153"/>
      <c r="I67" s="114"/>
      <c r="J67" s="114"/>
      <c r="K67" s="114"/>
      <c r="L67" s="114"/>
      <c r="M67" s="114"/>
      <c r="N67" s="114"/>
      <c r="O67" s="114"/>
      <c r="P67" s="114"/>
      <c r="Q67" s="114"/>
      <c r="R67" s="114"/>
      <c r="S67" s="114"/>
      <c r="T67" s="114"/>
      <c r="U67" s="114"/>
      <c r="V67" s="114"/>
    </row>
    <row r="68" spans="2:34" ht="31.5" customHeight="1" x14ac:dyDescent="0.2">
      <c r="B68" s="452" t="s">
        <v>120</v>
      </c>
      <c r="C68" s="452"/>
      <c r="D68" s="452"/>
      <c r="E68" s="452"/>
      <c r="F68" s="452"/>
      <c r="G68" s="452"/>
      <c r="H68" s="452"/>
      <c r="I68" s="452"/>
      <c r="J68" s="452"/>
      <c r="K68" s="452"/>
      <c r="L68" s="452"/>
      <c r="M68" s="452"/>
      <c r="N68" s="452"/>
      <c r="O68" s="452"/>
      <c r="P68" s="114"/>
      <c r="Q68" s="114"/>
      <c r="R68" s="114"/>
      <c r="S68" s="114"/>
      <c r="T68" s="114"/>
      <c r="U68" s="114"/>
      <c r="V68" s="114"/>
      <c r="W68" s="114"/>
      <c r="X68" s="114"/>
      <c r="Y68" s="114"/>
      <c r="Z68" s="114"/>
      <c r="AA68" s="114"/>
      <c r="AB68" s="114"/>
      <c r="AC68" s="114"/>
      <c r="AD68" s="114"/>
      <c r="AE68" s="114"/>
      <c r="AF68" s="114"/>
      <c r="AG68" s="114"/>
      <c r="AH68" s="114"/>
    </row>
    <row r="69" spans="2:34" ht="15" customHeight="1" x14ac:dyDescent="0.2">
      <c r="B69" s="155" t="s">
        <v>61</v>
      </c>
      <c r="C69" s="106"/>
      <c r="D69" s="106"/>
      <c r="E69" s="106"/>
      <c r="F69" s="106"/>
      <c r="G69" s="106"/>
      <c r="H69" s="106"/>
      <c r="I69" s="106"/>
      <c r="J69" s="106"/>
      <c r="K69" s="106"/>
      <c r="L69" s="106"/>
      <c r="M69" s="106"/>
      <c r="N69" s="106"/>
    </row>
    <row r="70" spans="2:34" ht="24.75" customHeight="1" x14ac:dyDescent="0.2">
      <c r="B70" s="452" t="s">
        <v>314</v>
      </c>
      <c r="C70" s="452"/>
      <c r="D70" s="452"/>
      <c r="E70" s="452"/>
      <c r="F70" s="452"/>
      <c r="G70" s="452"/>
      <c r="H70" s="452"/>
      <c r="I70" s="452"/>
      <c r="J70" s="452"/>
      <c r="K70" s="452"/>
      <c r="L70" s="452"/>
      <c r="M70" s="452"/>
      <c r="N70" s="452"/>
      <c r="O70" s="452"/>
      <c r="P70" s="114"/>
      <c r="Q70" s="114"/>
      <c r="R70" s="114"/>
      <c r="S70" s="114"/>
      <c r="T70" s="114"/>
      <c r="U70" s="114"/>
      <c r="V70" s="114"/>
      <c r="W70" s="114"/>
      <c r="X70" s="114"/>
      <c r="Y70" s="114"/>
      <c r="Z70" s="114"/>
      <c r="AA70" s="114"/>
      <c r="AB70" s="114"/>
      <c r="AC70" s="114"/>
      <c r="AD70" s="114"/>
      <c r="AE70" s="114"/>
      <c r="AF70" s="114"/>
      <c r="AG70" s="114"/>
      <c r="AH70" s="114"/>
    </row>
    <row r="107" spans="2:17" ht="22.5" customHeight="1" x14ac:dyDescent="0.2">
      <c r="B107" s="156"/>
      <c r="D107" s="127"/>
      <c r="E107" s="127"/>
      <c r="F107" s="127"/>
      <c r="G107" s="127"/>
      <c r="H107" s="127"/>
      <c r="I107" s="127"/>
      <c r="J107" s="127"/>
      <c r="K107" s="127"/>
      <c r="L107" s="127"/>
      <c r="M107" s="127"/>
      <c r="N107" s="127"/>
      <c r="O107" s="127"/>
      <c r="P107" s="127"/>
      <c r="Q107" s="127"/>
    </row>
    <row r="110" spans="2:17" ht="30" customHeight="1" x14ac:dyDescent="0.2"/>
    <row r="322" ht="65.25" customHeight="1" x14ac:dyDescent="0.2"/>
  </sheetData>
  <sheetProtection formatCells="0"/>
  <mergeCells count="111">
    <mergeCell ref="B66:E66"/>
    <mergeCell ref="F10:M10"/>
    <mergeCell ref="B65:E65"/>
    <mergeCell ref="D45:E45"/>
    <mergeCell ref="H45:I45"/>
    <mergeCell ref="J44:K45"/>
    <mergeCell ref="D50:N50"/>
    <mergeCell ref="D44:E44"/>
    <mergeCell ref="F53:I53"/>
    <mergeCell ref="J53:K54"/>
    <mergeCell ref="F55:G55"/>
    <mergeCell ref="H55:I55"/>
    <mergeCell ref="J55:K55"/>
    <mergeCell ref="L53:M54"/>
    <mergeCell ref="L55:M56"/>
    <mergeCell ref="L57:M58"/>
    <mergeCell ref="B53:E56"/>
    <mergeCell ref="B35:C36"/>
    <mergeCell ref="H35:I35"/>
    <mergeCell ref="B59:O59"/>
    <mergeCell ref="C44:C45"/>
    <mergeCell ref="B67:E67"/>
    <mergeCell ref="B70:O70"/>
    <mergeCell ref="B63:O63"/>
    <mergeCell ref="H57:I57"/>
    <mergeCell ref="B52:O52"/>
    <mergeCell ref="H37:I37"/>
    <mergeCell ref="D43:E43"/>
    <mergeCell ref="F43:G43"/>
    <mergeCell ref="H43:I43"/>
    <mergeCell ref="J43:K43"/>
    <mergeCell ref="B37:C38"/>
    <mergeCell ref="C57:E58"/>
    <mergeCell ref="F58:G58"/>
    <mergeCell ref="H58:I58"/>
    <mergeCell ref="B50:B51"/>
    <mergeCell ref="C50:C51"/>
    <mergeCell ref="D51:N51"/>
    <mergeCell ref="B42:C43"/>
    <mergeCell ref="E20:M20"/>
    <mergeCell ref="E21:M21"/>
    <mergeCell ref="E22:M22"/>
    <mergeCell ref="D30:E30"/>
    <mergeCell ref="B39:C40"/>
    <mergeCell ref="H39:I39"/>
    <mergeCell ref="B4:O4"/>
    <mergeCell ref="B68:O68"/>
    <mergeCell ref="H54:I54"/>
    <mergeCell ref="H31:I31"/>
    <mergeCell ref="B28:O28"/>
    <mergeCell ref="B31:C32"/>
    <mergeCell ref="H32:I32"/>
    <mergeCell ref="F12:M12"/>
    <mergeCell ref="F13:M13"/>
    <mergeCell ref="D12:E12"/>
    <mergeCell ref="F30:G30"/>
    <mergeCell ref="H30:I30"/>
    <mergeCell ref="J30:K30"/>
    <mergeCell ref="B30:C30"/>
    <mergeCell ref="F57:G57"/>
    <mergeCell ref="J57:K57"/>
    <mergeCell ref="H56:I56"/>
    <mergeCell ref="J56:K56"/>
    <mergeCell ref="N47:N49"/>
    <mergeCell ref="D47:E47"/>
    <mergeCell ref="F47:G47"/>
    <mergeCell ref="H47:I47"/>
    <mergeCell ref="O60:O61"/>
    <mergeCell ref="J58:K58"/>
    <mergeCell ref="N3:O3"/>
    <mergeCell ref="D6:E6"/>
    <mergeCell ref="D7:E7"/>
    <mergeCell ref="D9:E9"/>
    <mergeCell ref="D10:E10"/>
    <mergeCell ref="F7:M7"/>
    <mergeCell ref="F6:M6"/>
    <mergeCell ref="F9:M9"/>
    <mergeCell ref="N42:N43"/>
    <mergeCell ref="O42:O43"/>
    <mergeCell ref="E16:O16"/>
    <mergeCell ref="C26:O26"/>
    <mergeCell ref="H38:I38"/>
    <mergeCell ref="H40:I40"/>
    <mergeCell ref="B33:C34"/>
    <mergeCell ref="H34:I34"/>
    <mergeCell ref="D13:E13"/>
    <mergeCell ref="E19:M19"/>
    <mergeCell ref="C46:C49"/>
    <mergeCell ref="L30:M30"/>
    <mergeCell ref="L42:M43"/>
    <mergeCell ref="L47:M49"/>
    <mergeCell ref="L46:M46"/>
    <mergeCell ref="L45:M45"/>
    <mergeCell ref="L44:M44"/>
    <mergeCell ref="O53:O56"/>
    <mergeCell ref="D48:D49"/>
    <mergeCell ref="F48:F49"/>
    <mergeCell ref="H48:H49"/>
    <mergeCell ref="J48:J49"/>
    <mergeCell ref="F56:G56"/>
    <mergeCell ref="H46:I46"/>
    <mergeCell ref="J46:K46"/>
    <mergeCell ref="O47:O49"/>
    <mergeCell ref="H36:I36"/>
    <mergeCell ref="H33:I33"/>
    <mergeCell ref="J47:K47"/>
    <mergeCell ref="F45:G45"/>
    <mergeCell ref="F44:G44"/>
    <mergeCell ref="H44:I44"/>
    <mergeCell ref="D46:E46"/>
    <mergeCell ref="F46:G46"/>
  </mergeCells>
  <phoneticPr fontId="4"/>
  <dataValidations count="2">
    <dataValidation imeMode="off" allowBlank="1" showInputMessage="1" showErrorMessage="1" sqref="D44:I45 O57:O58 N44:O45 F67:H67 O62 F55:K58" xr:uid="{00000000-0002-0000-0400-000000000000}"/>
    <dataValidation imeMode="hiragana" allowBlank="1" showInputMessage="1" showErrorMessage="1" sqref="F12:M12 F9:M9 F6:M6" xr:uid="{00000000-0002-0000-0400-000001000000}"/>
  </dataValidations>
  <printOptions horizontalCentered="1"/>
  <pageMargins left="0.59055118110236227" right="0.31496062992125984" top="0.39370078740157483" bottom="0.35433070866141736" header="0.31496062992125984" footer="0.31496062992125984"/>
  <pageSetup paperSize="9" scale="96" fitToWidth="0" fitToHeight="0" orientation="portrait" r:id="rId1"/>
  <rowBreaks count="1" manualBreakCount="1">
    <brk id="26" max="1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H31"/>
  <sheetViews>
    <sheetView showGridLines="0" view="pageBreakPreview" zoomScaleNormal="55" zoomScaleSheetLayoutView="100" workbookViewId="0">
      <selection activeCell="B4" sqref="B4"/>
    </sheetView>
  </sheetViews>
  <sheetFormatPr defaultColWidth="4.90625" defaultRowHeight="17.5" x14ac:dyDescent="0.2"/>
  <cols>
    <col min="1" max="1" width="2.26953125" style="1" customWidth="1"/>
    <col min="2" max="2" width="4.08984375" style="1" customWidth="1"/>
    <col min="3" max="3" width="25.90625" style="1" customWidth="1"/>
    <col min="4" max="4" width="4.90625" style="1" customWidth="1"/>
    <col min="5" max="5" width="25.90625" style="1" customWidth="1"/>
    <col min="6" max="6" width="4.90625" style="1" customWidth="1"/>
    <col min="7" max="7" width="25.90625" style="1" customWidth="1"/>
    <col min="8" max="8" width="34.36328125" style="1" customWidth="1"/>
    <col min="9" max="9" width="3.08984375" style="1" customWidth="1"/>
    <col min="10" max="247" width="9" style="1" customWidth="1"/>
    <col min="248" max="248" width="2.26953125" style="1" customWidth="1"/>
    <col min="249" max="249" width="4.90625" style="1" customWidth="1"/>
    <col min="250" max="250" width="25.90625" style="1" customWidth="1"/>
    <col min="251" max="251" width="4.90625" style="1" customWidth="1"/>
    <col min="252" max="252" width="25.90625" style="1" customWidth="1"/>
    <col min="253" max="253" width="4.90625" style="1" customWidth="1"/>
    <col min="254" max="254" width="25.90625" style="1" customWidth="1"/>
    <col min="255" max="16384" width="4.90625" style="1"/>
  </cols>
  <sheetData>
    <row r="1" spans="2:8" x14ac:dyDescent="0.2">
      <c r="B1" s="1" t="s">
        <v>230</v>
      </c>
    </row>
    <row r="2" spans="2:8" ht="22.5" x14ac:dyDescent="0.2">
      <c r="B2" s="3" t="s">
        <v>71</v>
      </c>
      <c r="C2" s="4"/>
      <c r="D2" s="4"/>
      <c r="E2" s="4"/>
      <c r="F2" s="4"/>
      <c r="G2" s="4"/>
      <c r="H2" s="4" t="s">
        <v>72</v>
      </c>
    </row>
    <row r="3" spans="2:8" s="5" customFormat="1" ht="24" customHeight="1" x14ac:dyDescent="0.2">
      <c r="B3" s="82" t="s">
        <v>632</v>
      </c>
      <c r="C3" s="5" t="s">
        <v>73</v>
      </c>
      <c r="D3" s="83"/>
      <c r="E3" s="5" t="s">
        <v>74</v>
      </c>
      <c r="F3" s="83"/>
      <c r="G3" s="5" t="s">
        <v>75</v>
      </c>
      <c r="H3" s="368"/>
    </row>
    <row r="4" spans="2:8" s="2" customFormat="1" ht="14.25" customHeight="1" x14ac:dyDescent="0.2">
      <c r="B4" s="6"/>
      <c r="C4" s="7"/>
      <c r="D4" s="8"/>
      <c r="E4" s="7"/>
      <c r="F4" s="8"/>
      <c r="G4" s="7"/>
      <c r="H4" s="9"/>
    </row>
    <row r="5" spans="2:8" x14ac:dyDescent="0.2">
      <c r="B5" s="10"/>
      <c r="C5" s="11"/>
      <c r="D5" s="12"/>
      <c r="E5" s="12"/>
      <c r="F5" s="12"/>
      <c r="G5" s="12"/>
      <c r="H5" s="13"/>
    </row>
    <row r="6" spans="2:8" x14ac:dyDescent="0.2">
      <c r="B6" s="10"/>
      <c r="C6" s="14"/>
      <c r="H6" s="10"/>
    </row>
    <row r="7" spans="2:8" x14ac:dyDescent="0.2">
      <c r="B7" s="10"/>
      <c r="C7" s="14"/>
      <c r="H7" s="10"/>
    </row>
    <row r="8" spans="2:8" x14ac:dyDescent="0.2">
      <c r="B8" s="10"/>
      <c r="C8" s="14"/>
      <c r="H8" s="10"/>
    </row>
    <row r="9" spans="2:8" x14ac:dyDescent="0.2">
      <c r="B9" s="10"/>
      <c r="C9" s="14"/>
      <c r="H9" s="10"/>
    </row>
    <row r="10" spans="2:8" x14ac:dyDescent="0.2">
      <c r="B10" s="10"/>
      <c r="C10" s="14"/>
      <c r="H10" s="10"/>
    </row>
    <row r="11" spans="2:8" x14ac:dyDescent="0.2">
      <c r="B11" s="10"/>
      <c r="C11" s="14"/>
      <c r="H11" s="10"/>
    </row>
    <row r="12" spans="2:8" x14ac:dyDescent="0.2">
      <c r="B12" s="10"/>
      <c r="C12" s="14"/>
      <c r="H12" s="10"/>
    </row>
    <row r="13" spans="2:8" x14ac:dyDescent="0.2">
      <c r="B13" s="10"/>
      <c r="C13" s="14"/>
      <c r="H13" s="10"/>
    </row>
    <row r="14" spans="2:8" x14ac:dyDescent="0.2">
      <c r="B14" s="10"/>
      <c r="C14" s="14"/>
      <c r="H14" s="10"/>
    </row>
    <row r="15" spans="2:8" x14ac:dyDescent="0.2">
      <c r="B15" s="10"/>
      <c r="C15" s="14"/>
      <c r="H15" s="10"/>
    </row>
    <row r="16" spans="2:8" x14ac:dyDescent="0.2">
      <c r="B16" s="10"/>
      <c r="C16" s="14"/>
      <c r="H16" s="10"/>
    </row>
    <row r="17" spans="2:8" x14ac:dyDescent="0.2">
      <c r="B17" s="10"/>
      <c r="C17" s="14"/>
      <c r="H17" s="10"/>
    </row>
    <row r="18" spans="2:8" x14ac:dyDescent="0.2">
      <c r="B18" s="10"/>
      <c r="C18" s="14"/>
      <c r="H18" s="10"/>
    </row>
    <row r="19" spans="2:8" x14ac:dyDescent="0.2">
      <c r="B19" s="10"/>
      <c r="C19" s="14"/>
      <c r="H19" s="10"/>
    </row>
    <row r="20" spans="2:8" x14ac:dyDescent="0.2">
      <c r="B20" s="10"/>
      <c r="C20" s="14"/>
      <c r="H20" s="10"/>
    </row>
    <row r="21" spans="2:8" x14ac:dyDescent="0.2">
      <c r="B21" s="10"/>
      <c r="C21" s="14"/>
      <c r="H21" s="10"/>
    </row>
    <row r="22" spans="2:8" x14ac:dyDescent="0.2">
      <c r="B22" s="10"/>
      <c r="C22" s="14"/>
      <c r="H22" s="10"/>
    </row>
    <row r="23" spans="2:8" x14ac:dyDescent="0.2">
      <c r="B23" s="10"/>
      <c r="C23" s="14"/>
      <c r="H23" s="10"/>
    </row>
    <row r="24" spans="2:8" x14ac:dyDescent="0.2">
      <c r="B24" s="10"/>
      <c r="C24" s="14"/>
      <c r="H24" s="10"/>
    </row>
    <row r="25" spans="2:8" x14ac:dyDescent="0.2">
      <c r="B25" s="10"/>
      <c r="C25" s="14"/>
      <c r="H25" s="10"/>
    </row>
    <row r="26" spans="2:8" x14ac:dyDescent="0.2">
      <c r="B26" s="10"/>
      <c r="C26" s="14"/>
      <c r="H26" s="10"/>
    </row>
    <row r="27" spans="2:8" x14ac:dyDescent="0.2">
      <c r="B27" s="10"/>
      <c r="C27" s="14"/>
      <c r="H27" s="10"/>
    </row>
    <row r="28" spans="2:8" x14ac:dyDescent="0.2">
      <c r="B28" s="10"/>
      <c r="C28" s="14"/>
      <c r="H28" s="10"/>
    </row>
    <row r="29" spans="2:8" x14ac:dyDescent="0.2">
      <c r="B29" s="10"/>
      <c r="C29" s="14"/>
      <c r="H29" s="10"/>
    </row>
    <row r="30" spans="2:8" x14ac:dyDescent="0.2">
      <c r="B30" s="10"/>
      <c r="C30" s="14"/>
      <c r="H30" s="10"/>
    </row>
    <row r="31" spans="2:8" x14ac:dyDescent="0.2">
      <c r="B31" s="10"/>
      <c r="C31" s="15"/>
      <c r="D31" s="16"/>
      <c r="E31" s="16"/>
      <c r="F31" s="16"/>
      <c r="G31" s="16"/>
      <c r="H31" s="17"/>
    </row>
  </sheetData>
  <phoneticPr fontId="4"/>
  <printOptions horizontalCentered="1"/>
  <pageMargins left="0.19685039370078741" right="0.19685039370078741" top="0.55118110236220474" bottom="0.35433070866141736" header="0.31496062992125984" footer="0.31496062992125984"/>
  <pageSetup paperSize="9" fitToWidth="0"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J32"/>
  <sheetViews>
    <sheetView showGridLines="0" view="pageBreakPreview" zoomScale="85" zoomScaleNormal="55" zoomScaleSheetLayoutView="85" workbookViewId="0">
      <selection activeCell="J3" sqref="J3"/>
    </sheetView>
  </sheetViews>
  <sheetFormatPr defaultColWidth="4.90625" defaultRowHeight="17.5" x14ac:dyDescent="0.2"/>
  <cols>
    <col min="1" max="1" width="2.26953125" style="1" customWidth="1"/>
    <col min="2" max="2" width="4.08984375" style="1" customWidth="1"/>
    <col min="3" max="3" width="26.90625" style="1" customWidth="1"/>
    <col min="4" max="4" width="14" style="1" customWidth="1"/>
    <col min="5" max="5" width="7.36328125" style="1" customWidth="1"/>
    <col min="6" max="6" width="4.90625" style="1" customWidth="1"/>
    <col min="7" max="7" width="29.453125" style="1" customWidth="1"/>
    <col min="8" max="8" width="14" style="1" customWidth="1"/>
    <col min="9" max="9" width="7.36328125" style="1" customWidth="1"/>
    <col min="10" max="10" width="31.36328125" style="1" customWidth="1"/>
    <col min="11" max="11" width="3.08984375" style="1" customWidth="1"/>
    <col min="12" max="249" width="9" style="1" customWidth="1"/>
    <col min="250" max="250" width="2.26953125" style="1" customWidth="1"/>
    <col min="251" max="251" width="4.90625" style="1" customWidth="1"/>
    <col min="252" max="252" width="25.90625" style="1" customWidth="1"/>
    <col min="253" max="253" width="4.90625" style="1" customWidth="1"/>
    <col min="254" max="254" width="25.90625" style="1" customWidth="1"/>
    <col min="255" max="255" width="4.90625" style="1" customWidth="1"/>
    <col min="256" max="256" width="25.90625" style="1" customWidth="1"/>
    <col min="257" max="16384" width="4.90625" style="1"/>
  </cols>
  <sheetData>
    <row r="1" spans="2:10" x14ac:dyDescent="0.2">
      <c r="B1" s="1" t="s">
        <v>489</v>
      </c>
    </row>
    <row r="2" spans="2:10" ht="22.5" x14ac:dyDescent="0.2">
      <c r="B2" s="3" t="s">
        <v>490</v>
      </c>
      <c r="C2" s="4"/>
      <c r="D2" s="4"/>
      <c r="E2" s="4"/>
      <c r="F2" s="4"/>
      <c r="G2" s="4"/>
      <c r="H2" s="4"/>
      <c r="I2" s="4"/>
      <c r="J2" s="4" t="s">
        <v>491</v>
      </c>
    </row>
    <row r="3" spans="2:10" s="18" customFormat="1" ht="24" customHeight="1" x14ac:dyDescent="0.2">
      <c r="J3" s="368"/>
    </row>
    <row r="4" spans="2:10" s="2" customFormat="1" ht="14.25" customHeight="1" x14ac:dyDescent="0.2">
      <c r="B4" s="7"/>
      <c r="C4" s="7"/>
      <c r="D4" s="92"/>
      <c r="E4" s="7"/>
      <c r="F4" s="4"/>
      <c r="G4" s="7"/>
      <c r="H4" s="92"/>
      <c r="I4" s="7"/>
      <c r="J4" s="9"/>
    </row>
    <row r="5" spans="2:10" x14ac:dyDescent="0.2">
      <c r="B5" s="10"/>
      <c r="C5" s="11"/>
      <c r="D5" s="12"/>
      <c r="E5" s="12"/>
      <c r="F5" s="12"/>
      <c r="G5" s="12"/>
      <c r="H5" s="12"/>
      <c r="I5" s="12"/>
      <c r="J5" s="90"/>
    </row>
    <row r="6" spans="2:10" x14ac:dyDescent="0.2">
      <c r="B6" s="10"/>
      <c r="C6" s="14"/>
      <c r="J6" s="10"/>
    </row>
    <row r="7" spans="2:10" x14ac:dyDescent="0.2">
      <c r="B7" s="10"/>
      <c r="C7" s="14"/>
      <c r="J7" s="10"/>
    </row>
    <row r="8" spans="2:10" x14ac:dyDescent="0.2">
      <c r="B8" s="10"/>
      <c r="C8" s="14"/>
      <c r="J8" s="10"/>
    </row>
    <row r="9" spans="2:10" x14ac:dyDescent="0.2">
      <c r="B9" s="10"/>
      <c r="C9" s="14"/>
      <c r="J9" s="10"/>
    </row>
    <row r="10" spans="2:10" x14ac:dyDescent="0.2">
      <c r="B10" s="10"/>
      <c r="C10" s="14"/>
      <c r="J10" s="10"/>
    </row>
    <row r="11" spans="2:10" x14ac:dyDescent="0.2">
      <c r="B11" s="10"/>
      <c r="C11" s="14"/>
      <c r="J11" s="10"/>
    </row>
    <row r="12" spans="2:10" x14ac:dyDescent="0.2">
      <c r="B12" s="10"/>
      <c r="C12" s="14"/>
      <c r="J12" s="10"/>
    </row>
    <row r="13" spans="2:10" x14ac:dyDescent="0.2">
      <c r="B13" s="10"/>
      <c r="C13" s="14"/>
      <c r="J13" s="10"/>
    </row>
    <row r="14" spans="2:10" x14ac:dyDescent="0.2">
      <c r="B14" s="10"/>
      <c r="C14" s="14"/>
      <c r="J14" s="10"/>
    </row>
    <row r="15" spans="2:10" x14ac:dyDescent="0.2">
      <c r="B15" s="10"/>
      <c r="C15" s="14"/>
      <c r="J15" s="10"/>
    </row>
    <row r="16" spans="2:10" x14ac:dyDescent="0.2">
      <c r="B16" s="10"/>
      <c r="C16" s="14"/>
      <c r="J16" s="10"/>
    </row>
    <row r="17" spans="2:10" x14ac:dyDescent="0.2">
      <c r="B17" s="10"/>
      <c r="C17" s="14"/>
      <c r="J17" s="10"/>
    </row>
    <row r="18" spans="2:10" x14ac:dyDescent="0.2">
      <c r="B18" s="10"/>
      <c r="C18" s="14"/>
      <c r="J18" s="10"/>
    </row>
    <row r="19" spans="2:10" x14ac:dyDescent="0.2">
      <c r="B19" s="10"/>
      <c r="C19" s="14"/>
      <c r="J19" s="10"/>
    </row>
    <row r="20" spans="2:10" x14ac:dyDescent="0.2">
      <c r="B20" s="10"/>
      <c r="C20" s="14"/>
      <c r="J20" s="10"/>
    </row>
    <row r="21" spans="2:10" x14ac:dyDescent="0.2">
      <c r="B21" s="10"/>
      <c r="C21" s="14"/>
      <c r="J21" s="10"/>
    </row>
    <row r="22" spans="2:10" x14ac:dyDescent="0.2">
      <c r="B22" s="10"/>
      <c r="C22" s="14"/>
      <c r="J22" s="10"/>
    </row>
    <row r="23" spans="2:10" x14ac:dyDescent="0.2">
      <c r="B23" s="10"/>
      <c r="C23" s="14"/>
      <c r="J23" s="10"/>
    </row>
    <row r="24" spans="2:10" x14ac:dyDescent="0.2">
      <c r="B24" s="10"/>
      <c r="C24" s="14"/>
      <c r="J24" s="10"/>
    </row>
    <row r="25" spans="2:10" x14ac:dyDescent="0.2">
      <c r="B25" s="10"/>
      <c r="C25" s="14"/>
      <c r="J25" s="10"/>
    </row>
    <row r="26" spans="2:10" x14ac:dyDescent="0.2">
      <c r="B26" s="10"/>
      <c r="C26" s="14"/>
      <c r="J26" s="10"/>
    </row>
    <row r="27" spans="2:10" x14ac:dyDescent="0.2">
      <c r="B27" s="10"/>
      <c r="C27" s="14"/>
      <c r="J27" s="10"/>
    </row>
    <row r="28" spans="2:10" x14ac:dyDescent="0.2">
      <c r="B28" s="10"/>
      <c r="C28" s="14"/>
      <c r="J28" s="10"/>
    </row>
    <row r="29" spans="2:10" x14ac:dyDescent="0.2">
      <c r="B29" s="10"/>
      <c r="C29" s="14"/>
      <c r="J29" s="10"/>
    </row>
    <row r="30" spans="2:10" x14ac:dyDescent="0.2">
      <c r="B30" s="10"/>
      <c r="C30" s="14"/>
      <c r="J30" s="10"/>
    </row>
    <row r="31" spans="2:10" x14ac:dyDescent="0.2">
      <c r="B31" s="10"/>
      <c r="C31" s="15"/>
      <c r="D31" s="16"/>
      <c r="E31" s="16"/>
      <c r="F31" s="16"/>
      <c r="G31" s="16"/>
      <c r="H31" s="16"/>
      <c r="I31" s="16"/>
      <c r="J31" s="17"/>
    </row>
    <row r="32" spans="2:10" x14ac:dyDescent="0.2">
      <c r="C32" s="1" t="s">
        <v>492</v>
      </c>
    </row>
  </sheetData>
  <phoneticPr fontId="4"/>
  <printOptions horizontalCentered="1"/>
  <pageMargins left="0.19685039370078741" right="0.19685039370078741" top="0.55118110236220474" bottom="0.35433070866141736" header="0.31496062992125984" footer="0.31496062992125984"/>
  <pageSetup paperSize="9" scale="96" fitToWidth="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J192"/>
  <sheetViews>
    <sheetView view="pageBreakPreview" topLeftCell="A12" zoomScaleNormal="70" zoomScaleSheetLayoutView="100" workbookViewId="0">
      <selection activeCell="O38" sqref="O38:W39"/>
    </sheetView>
  </sheetViews>
  <sheetFormatPr defaultColWidth="8.6328125" defaultRowHeight="18" customHeight="1" x14ac:dyDescent="0.2"/>
  <cols>
    <col min="1" max="1" width="3.08984375" style="94" customWidth="1"/>
    <col min="2" max="2" width="4.6328125" style="94" customWidth="1"/>
    <col min="3" max="4" width="3.36328125" style="94" customWidth="1"/>
    <col min="5" max="5" width="5.90625" style="94" customWidth="1"/>
    <col min="6" max="6" width="4.453125" style="94" customWidth="1"/>
    <col min="7" max="7" width="4.7265625" style="94" customWidth="1"/>
    <col min="8" max="8" width="6.08984375" style="94" customWidth="1"/>
    <col min="9" max="9" width="4.26953125" style="94" customWidth="1"/>
    <col min="10" max="10" width="4.08984375" style="94" customWidth="1"/>
    <col min="11" max="11" width="2.54296875" style="94" hidden="1" customWidth="1"/>
    <col min="12" max="23" width="3.90625" style="94" customWidth="1"/>
    <col min="24" max="24" width="3.08984375" style="94" customWidth="1"/>
    <col min="25" max="25" width="4.08984375" style="94" customWidth="1"/>
    <col min="26" max="26" width="4.453125" style="94" customWidth="1"/>
    <col min="27" max="31" width="9" style="94" customWidth="1"/>
    <col min="32" max="86" width="4.6328125" style="94" customWidth="1"/>
    <col min="87" max="16384" width="8.6328125" style="94"/>
  </cols>
  <sheetData>
    <row r="1" spans="1:24" s="164" customFormat="1" ht="18" customHeight="1" x14ac:dyDescent="0.2">
      <c r="A1" s="162"/>
      <c r="B1" s="162"/>
      <c r="C1" s="163"/>
      <c r="W1" s="165" t="s">
        <v>79</v>
      </c>
    </row>
    <row r="2" spans="1:24" s="167" customFormat="1" ht="23.25" customHeight="1" x14ac:dyDescent="0.25">
      <c r="A2" s="166"/>
      <c r="B2" s="720" t="s">
        <v>312</v>
      </c>
      <c r="C2" s="720"/>
      <c r="D2" s="720"/>
      <c r="E2" s="720"/>
      <c r="F2" s="720"/>
      <c r="G2" s="720"/>
      <c r="H2" s="720"/>
      <c r="I2" s="720"/>
      <c r="J2" s="720"/>
      <c r="K2" s="720"/>
      <c r="L2" s="720"/>
      <c r="M2" s="720"/>
      <c r="N2" s="720"/>
      <c r="O2" s="720"/>
      <c r="P2" s="720"/>
      <c r="Q2" s="720"/>
      <c r="R2" s="720"/>
      <c r="S2" s="720"/>
      <c r="T2" s="720"/>
      <c r="U2" s="720"/>
      <c r="V2" s="720"/>
      <c r="W2" s="720"/>
    </row>
    <row r="3" spans="1:24" ht="23.25" customHeight="1" x14ac:dyDescent="0.65">
      <c r="A3" s="168" t="s">
        <v>117</v>
      </c>
      <c r="B3" s="169"/>
      <c r="C3" s="98"/>
      <c r="D3" s="98"/>
      <c r="E3" s="98"/>
      <c r="F3" s="98"/>
      <c r="H3" s="170"/>
      <c r="X3" s="165"/>
    </row>
    <row r="4" spans="1:24" ht="19.5" customHeight="1" x14ac:dyDescent="0.2">
      <c r="B4" s="709" t="s">
        <v>160</v>
      </c>
      <c r="C4" s="709"/>
      <c r="D4" s="709"/>
      <c r="E4" s="709"/>
      <c r="F4" s="709"/>
      <c r="G4" s="709"/>
      <c r="H4" s="709"/>
      <c r="I4" s="95"/>
      <c r="J4" s="95" t="s">
        <v>41</v>
      </c>
      <c r="K4" s="95"/>
      <c r="L4" s="171"/>
      <c r="M4" s="172"/>
      <c r="N4" s="172"/>
      <c r="O4" s="172"/>
      <c r="P4" s="172"/>
      <c r="Q4" s="95"/>
      <c r="R4" s="95"/>
      <c r="S4" s="96"/>
    </row>
    <row r="5" spans="1:24" s="95" customFormat="1" ht="20.25" customHeight="1" x14ac:dyDescent="0.2">
      <c r="A5" s="112" t="s">
        <v>308</v>
      </c>
      <c r="F5" s="106" t="s">
        <v>270</v>
      </c>
    </row>
    <row r="6" spans="1:24" ht="24.75" customHeight="1" x14ac:dyDescent="0.2">
      <c r="A6" s="173" t="s">
        <v>80</v>
      </c>
      <c r="C6" s="174"/>
      <c r="D6" s="174"/>
      <c r="E6" s="174"/>
      <c r="F6" s="106"/>
      <c r="G6" s="174"/>
      <c r="H6" s="174"/>
      <c r="I6" s="174"/>
      <c r="J6" s="174"/>
      <c r="K6" s="174"/>
      <c r="L6" s="174"/>
    </row>
    <row r="7" spans="1:24" s="95" customFormat="1" ht="25.5" customHeight="1" x14ac:dyDescent="0.2">
      <c r="B7" s="175" t="s">
        <v>25</v>
      </c>
      <c r="C7" s="694" t="s">
        <v>162</v>
      </c>
      <c r="D7" s="694"/>
      <c r="E7" s="694"/>
      <c r="F7" s="693" t="s">
        <v>24</v>
      </c>
      <c r="G7" s="693"/>
      <c r="H7" s="693"/>
      <c r="I7" s="694" t="s">
        <v>31</v>
      </c>
      <c r="J7" s="694"/>
      <c r="K7" s="695"/>
      <c r="L7" s="694"/>
      <c r="M7" s="694"/>
      <c r="O7" s="670" t="s">
        <v>309</v>
      </c>
      <c r="P7" s="670"/>
      <c r="Q7" s="670"/>
      <c r="R7" s="670"/>
      <c r="S7" s="670"/>
      <c r="T7" s="670"/>
      <c r="U7" s="670"/>
      <c r="V7" s="670"/>
      <c r="W7" s="670"/>
    </row>
    <row r="8" spans="1:24" s="95" customFormat="1" ht="13.5" customHeight="1" x14ac:dyDescent="0.2">
      <c r="A8" s="177"/>
      <c r="B8" s="679" t="s">
        <v>23</v>
      </c>
      <c r="C8" s="706"/>
      <c r="D8" s="706"/>
      <c r="E8" s="706"/>
      <c r="F8" s="702"/>
      <c r="G8" s="703"/>
      <c r="H8" s="241"/>
      <c r="I8" s="698">
        <f t="shared" ref="I8:I13" si="0">INT(C8)*F8/10</f>
        <v>0</v>
      </c>
      <c r="J8" s="698"/>
      <c r="K8" s="699"/>
      <c r="L8" s="698"/>
      <c r="M8" s="698"/>
      <c r="O8" s="670"/>
      <c r="P8" s="670"/>
      <c r="Q8" s="670"/>
      <c r="R8" s="670"/>
      <c r="S8" s="670"/>
      <c r="T8" s="670"/>
      <c r="U8" s="670"/>
      <c r="V8" s="670"/>
      <c r="W8" s="670"/>
    </row>
    <row r="9" spans="1:24" s="95" customFormat="1" ht="13.5" customHeight="1" x14ac:dyDescent="0.2">
      <c r="A9" s="177"/>
      <c r="B9" s="617"/>
      <c r="C9" s="696"/>
      <c r="D9" s="696"/>
      <c r="E9" s="696"/>
      <c r="F9" s="680">
        <v>3000</v>
      </c>
      <c r="G9" s="704"/>
      <c r="H9" s="242" t="s">
        <v>134</v>
      </c>
      <c r="I9" s="682">
        <f t="shared" si="0"/>
        <v>0</v>
      </c>
      <c r="J9" s="682"/>
      <c r="K9" s="682"/>
      <c r="L9" s="682"/>
      <c r="M9" s="682"/>
      <c r="O9" s="670"/>
      <c r="P9" s="670"/>
      <c r="Q9" s="670"/>
      <c r="R9" s="670"/>
      <c r="S9" s="670"/>
      <c r="T9" s="670"/>
      <c r="U9" s="670"/>
      <c r="V9" s="670"/>
      <c r="W9" s="670"/>
    </row>
    <row r="10" spans="1:24" s="95" customFormat="1" ht="13.5" customHeight="1" x14ac:dyDescent="0.2">
      <c r="A10" s="177"/>
      <c r="B10" s="679" t="s">
        <v>22</v>
      </c>
      <c r="C10" s="700"/>
      <c r="D10" s="700"/>
      <c r="E10" s="700"/>
      <c r="F10" s="702"/>
      <c r="G10" s="703"/>
      <c r="H10" s="241"/>
      <c r="I10" s="698">
        <f t="shared" si="0"/>
        <v>0</v>
      </c>
      <c r="J10" s="698"/>
      <c r="K10" s="699"/>
      <c r="L10" s="698"/>
      <c r="M10" s="698"/>
      <c r="O10" s="452" t="s">
        <v>161</v>
      </c>
      <c r="P10" s="452"/>
      <c r="Q10" s="452"/>
      <c r="R10" s="452"/>
      <c r="S10" s="452"/>
      <c r="T10" s="452"/>
      <c r="U10" s="452"/>
      <c r="V10" s="452"/>
      <c r="W10" s="452"/>
    </row>
    <row r="11" spans="1:24" s="95" customFormat="1" ht="13.5" customHeight="1" x14ac:dyDescent="0.2">
      <c r="B11" s="617"/>
      <c r="C11" s="697"/>
      <c r="D11" s="697"/>
      <c r="E11" s="697"/>
      <c r="F11" s="680">
        <v>2000</v>
      </c>
      <c r="G11" s="681"/>
      <c r="H11" s="242" t="s">
        <v>134</v>
      </c>
      <c r="I11" s="682">
        <f t="shared" si="0"/>
        <v>0</v>
      </c>
      <c r="J11" s="682"/>
      <c r="K11" s="682"/>
      <c r="L11" s="682"/>
      <c r="M11" s="682"/>
      <c r="O11" s="452"/>
      <c r="P11" s="452"/>
      <c r="Q11" s="452"/>
      <c r="R11" s="452"/>
      <c r="S11" s="452"/>
      <c r="T11" s="452"/>
      <c r="U11" s="452"/>
      <c r="V11" s="452"/>
      <c r="W11" s="452"/>
    </row>
    <row r="12" spans="1:24" s="95" customFormat="1" ht="13.5" customHeight="1" x14ac:dyDescent="0.2">
      <c r="B12" s="615" t="s">
        <v>21</v>
      </c>
      <c r="C12" s="701"/>
      <c r="D12" s="701"/>
      <c r="E12" s="701"/>
      <c r="F12" s="702"/>
      <c r="G12" s="703"/>
      <c r="H12" s="241"/>
      <c r="I12" s="699">
        <f t="shared" si="0"/>
        <v>0</v>
      </c>
      <c r="J12" s="699"/>
      <c r="K12" s="699"/>
      <c r="L12" s="699"/>
      <c r="M12" s="699"/>
      <c r="O12" s="452"/>
      <c r="P12" s="452"/>
      <c r="Q12" s="452"/>
      <c r="R12" s="452"/>
      <c r="S12" s="452"/>
      <c r="T12" s="452"/>
      <c r="U12" s="452"/>
      <c r="V12" s="452"/>
      <c r="W12" s="452"/>
    </row>
    <row r="13" spans="1:24" s="95" customFormat="1" ht="13.5" customHeight="1" x14ac:dyDescent="0.2">
      <c r="B13" s="617"/>
      <c r="C13" s="697"/>
      <c r="D13" s="697"/>
      <c r="E13" s="697"/>
      <c r="F13" s="705">
        <v>250</v>
      </c>
      <c r="G13" s="681"/>
      <c r="H13" s="242" t="s">
        <v>134</v>
      </c>
      <c r="I13" s="682">
        <f t="shared" si="0"/>
        <v>0</v>
      </c>
      <c r="J13" s="682"/>
      <c r="K13" s="682"/>
      <c r="L13" s="682"/>
      <c r="M13" s="682"/>
      <c r="O13" s="452"/>
      <c r="P13" s="452"/>
      <c r="Q13" s="452"/>
      <c r="R13" s="452"/>
      <c r="S13" s="452"/>
      <c r="T13" s="452"/>
      <c r="U13" s="452"/>
      <c r="V13" s="452"/>
      <c r="W13" s="452"/>
    </row>
    <row r="14" spans="1:24" s="95" customFormat="1" ht="16.5" hidden="1" customHeight="1" x14ac:dyDescent="0.2">
      <c r="B14" s="732" t="s">
        <v>310</v>
      </c>
      <c r="C14" s="733"/>
      <c r="D14" s="733"/>
      <c r="E14" s="733"/>
      <c r="F14" s="733"/>
      <c r="G14" s="733"/>
      <c r="H14" s="733"/>
      <c r="I14" s="733"/>
      <c r="J14" s="733"/>
      <c r="K14" s="733"/>
      <c r="L14" s="733"/>
      <c r="M14" s="734"/>
      <c r="O14" s="452"/>
      <c r="P14" s="452"/>
      <c r="Q14" s="452"/>
      <c r="R14" s="452"/>
      <c r="S14" s="452"/>
      <c r="T14" s="452"/>
      <c r="U14" s="452"/>
      <c r="V14" s="452"/>
      <c r="W14" s="452"/>
    </row>
    <row r="15" spans="1:24" s="95" customFormat="1" ht="13.5" customHeight="1" x14ac:dyDescent="0.2">
      <c r="B15" s="616" t="s">
        <v>20</v>
      </c>
      <c r="C15" s="691">
        <f>INT(SUM(C8,C10,C12))</f>
        <v>0</v>
      </c>
      <c r="D15" s="692"/>
      <c r="E15" s="692"/>
      <c r="F15" s="685"/>
      <c r="G15" s="686"/>
      <c r="H15" s="687"/>
      <c r="I15" s="735">
        <f>SUM(I8,I10,I12)</f>
        <v>0</v>
      </c>
      <c r="J15" s="735"/>
      <c r="K15" s="735"/>
      <c r="L15" s="735"/>
      <c r="M15" s="736"/>
      <c r="O15" s="452"/>
      <c r="P15" s="452"/>
      <c r="Q15" s="452"/>
      <c r="R15" s="452"/>
      <c r="S15" s="452"/>
      <c r="T15" s="452"/>
      <c r="U15" s="452"/>
      <c r="V15" s="452"/>
      <c r="W15" s="452"/>
    </row>
    <row r="16" spans="1:24" s="95" customFormat="1" ht="13.5" customHeight="1" x14ac:dyDescent="0.2">
      <c r="B16" s="617"/>
      <c r="C16" s="707">
        <f>INT(SUM(C9,C11,C13))</f>
        <v>0</v>
      </c>
      <c r="D16" s="707"/>
      <c r="E16" s="708"/>
      <c r="F16" s="688"/>
      <c r="G16" s="689"/>
      <c r="H16" s="690"/>
      <c r="I16" s="636">
        <f>SUM(I9,I11,I13)</f>
        <v>0</v>
      </c>
      <c r="J16" s="682"/>
      <c r="K16" s="682"/>
      <c r="L16" s="682"/>
      <c r="M16" s="682"/>
      <c r="O16" s="625" t="s">
        <v>42</v>
      </c>
      <c r="P16" s="625"/>
      <c r="Q16" s="625"/>
      <c r="R16" s="625"/>
      <c r="S16" s="625"/>
      <c r="T16" s="625"/>
      <c r="U16" s="626"/>
      <c r="V16" s="627"/>
      <c r="W16" s="628"/>
    </row>
    <row r="17" spans="1:36" s="95" customFormat="1" ht="6.75" customHeight="1" x14ac:dyDescent="0.2">
      <c r="B17" s="103"/>
      <c r="C17" s="178"/>
      <c r="D17" s="178"/>
      <c r="E17" s="178"/>
      <c r="F17" s="110"/>
      <c r="G17" s="110"/>
      <c r="H17" s="110"/>
      <c r="I17" s="110"/>
      <c r="J17" s="110"/>
      <c r="K17" s="110"/>
      <c r="L17" s="179"/>
      <c r="M17" s="179"/>
      <c r="N17" s="179"/>
      <c r="O17" s="178"/>
      <c r="X17" s="103"/>
      <c r="Y17" s="180"/>
      <c r="AI17" s="179"/>
    </row>
    <row r="18" spans="1:36" ht="23.25" customHeight="1" x14ac:dyDescent="0.2">
      <c r="A18" s="173" t="s">
        <v>123</v>
      </c>
      <c r="C18" s="174"/>
      <c r="D18" s="174"/>
      <c r="E18" s="174"/>
      <c r="F18" s="174"/>
      <c r="G18" s="174"/>
      <c r="H18" s="174"/>
      <c r="I18" s="174"/>
      <c r="J18" s="174"/>
      <c r="K18" s="174"/>
      <c r="L18" s="174"/>
      <c r="O18" s="176"/>
      <c r="P18" s="176"/>
      <c r="Q18" s="176"/>
      <c r="R18" s="176"/>
      <c r="S18" s="176"/>
      <c r="T18" s="176"/>
      <c r="U18" s="176"/>
      <c r="V18" s="176"/>
      <c r="W18" s="176"/>
      <c r="X18" s="176"/>
      <c r="AI18" s="181"/>
      <c r="AJ18" s="181"/>
    </row>
    <row r="19" spans="1:36" s="95" customFormat="1" ht="25.5" customHeight="1" x14ac:dyDescent="0.2">
      <c r="B19" s="175" t="s">
        <v>25</v>
      </c>
      <c r="C19" s="694" t="s">
        <v>162</v>
      </c>
      <c r="D19" s="694"/>
      <c r="E19" s="694"/>
      <c r="F19" s="693" t="s">
        <v>24</v>
      </c>
      <c r="G19" s="693"/>
      <c r="H19" s="693"/>
      <c r="I19" s="694" t="s">
        <v>31</v>
      </c>
      <c r="J19" s="694"/>
      <c r="K19" s="695"/>
      <c r="L19" s="694"/>
      <c r="M19" s="694"/>
      <c r="O19" s="670" t="s">
        <v>315</v>
      </c>
      <c r="P19" s="670"/>
      <c r="Q19" s="670"/>
      <c r="R19" s="670"/>
      <c r="S19" s="670"/>
      <c r="T19" s="670"/>
      <c r="U19" s="670"/>
      <c r="V19" s="670"/>
      <c r="W19" s="670"/>
      <c r="X19" s="176"/>
      <c r="Y19" s="181"/>
      <c r="AA19" s="150" t="s">
        <v>25</v>
      </c>
      <c r="AB19" s="243" t="s">
        <v>502</v>
      </c>
      <c r="AC19" s="244" t="s">
        <v>503</v>
      </c>
      <c r="AD19" s="244" t="s">
        <v>504</v>
      </c>
      <c r="AE19" s="244" t="s">
        <v>505</v>
      </c>
      <c r="AI19" s="181"/>
      <c r="AJ19" s="181"/>
    </row>
    <row r="20" spans="1:36" s="95" customFormat="1" ht="13.5" customHeight="1" x14ac:dyDescent="0.2">
      <c r="A20" s="177"/>
      <c r="B20" s="615" t="s">
        <v>23</v>
      </c>
      <c r="C20" s="666"/>
      <c r="D20" s="666"/>
      <c r="E20" s="666"/>
      <c r="F20" s="721"/>
      <c r="G20" s="722"/>
      <c r="H20" s="251"/>
      <c r="I20" s="671">
        <f t="shared" ref="I20:I31" si="1">INT(C20)*F20/10</f>
        <v>0</v>
      </c>
      <c r="J20" s="671"/>
      <c r="K20" s="671"/>
      <c r="L20" s="671"/>
      <c r="M20" s="671"/>
      <c r="O20" s="670"/>
      <c r="P20" s="670"/>
      <c r="Q20" s="670"/>
      <c r="R20" s="670"/>
      <c r="S20" s="670"/>
      <c r="T20" s="670"/>
      <c r="U20" s="670"/>
      <c r="V20" s="670"/>
      <c r="W20" s="670"/>
      <c r="AA20" s="615" t="s">
        <v>23</v>
      </c>
      <c r="AB20" s="245">
        <v>2400</v>
      </c>
      <c r="AC20" s="245">
        <v>2000</v>
      </c>
      <c r="AD20" s="245">
        <v>1800</v>
      </c>
      <c r="AE20" s="245">
        <v>1500</v>
      </c>
    </row>
    <row r="21" spans="1:36" s="95" customFormat="1" ht="13.5" customHeight="1" x14ac:dyDescent="0.2">
      <c r="A21" s="177"/>
      <c r="B21" s="616"/>
      <c r="C21" s="751">
        <v>0</v>
      </c>
      <c r="D21" s="751"/>
      <c r="E21" s="751"/>
      <c r="F21" s="677">
        <f>IF(J145="○",AB20,AC20)</f>
        <v>2000</v>
      </c>
      <c r="G21" s="678"/>
      <c r="H21" s="252" t="s">
        <v>134</v>
      </c>
      <c r="I21" s="665">
        <f t="shared" si="1"/>
        <v>0</v>
      </c>
      <c r="J21" s="665"/>
      <c r="K21" s="665"/>
      <c r="L21" s="665"/>
      <c r="M21" s="665"/>
      <c r="O21" s="618" t="s">
        <v>316</v>
      </c>
      <c r="P21" s="619"/>
      <c r="Q21" s="619"/>
      <c r="R21" s="619"/>
      <c r="S21" s="619"/>
      <c r="T21" s="619"/>
      <c r="U21" s="619"/>
      <c r="V21" s="619"/>
      <c r="W21" s="620"/>
      <c r="AA21" s="616"/>
      <c r="AB21" s="246"/>
      <c r="AC21" s="246"/>
      <c r="AD21" s="246"/>
      <c r="AE21" s="246"/>
    </row>
    <row r="22" spans="1:36" s="95" customFormat="1" ht="13.5" customHeight="1" x14ac:dyDescent="0.2">
      <c r="A22" s="177"/>
      <c r="B22" s="616"/>
      <c r="C22" s="666"/>
      <c r="D22" s="666"/>
      <c r="E22" s="666"/>
      <c r="F22" s="721"/>
      <c r="G22" s="722"/>
      <c r="H22" s="251"/>
      <c r="I22" s="671">
        <f t="shared" si="1"/>
        <v>0</v>
      </c>
      <c r="J22" s="671"/>
      <c r="K22" s="671"/>
      <c r="L22" s="671"/>
      <c r="M22" s="671"/>
      <c r="O22" s="592"/>
      <c r="P22" s="452"/>
      <c r="Q22" s="452"/>
      <c r="R22" s="452"/>
      <c r="S22" s="452"/>
      <c r="T22" s="452"/>
      <c r="U22" s="452"/>
      <c r="V22" s="452"/>
      <c r="W22" s="621"/>
      <c r="AA22" s="616"/>
      <c r="AB22" s="246"/>
      <c r="AC22" s="246"/>
      <c r="AD22" s="246"/>
      <c r="AE22" s="246"/>
    </row>
    <row r="23" spans="1:36" s="95" customFormat="1" ht="13.5" customHeight="1" x14ac:dyDescent="0.2">
      <c r="A23" s="177"/>
      <c r="B23" s="617"/>
      <c r="C23" s="751"/>
      <c r="D23" s="751"/>
      <c r="E23" s="751"/>
      <c r="F23" s="677">
        <f>IF(J145="○",AD20,AE20)</f>
        <v>1500</v>
      </c>
      <c r="G23" s="678"/>
      <c r="H23" s="252" t="s">
        <v>134</v>
      </c>
      <c r="I23" s="665">
        <f t="shared" si="1"/>
        <v>0</v>
      </c>
      <c r="J23" s="665"/>
      <c r="K23" s="665"/>
      <c r="L23" s="665"/>
      <c r="M23" s="665"/>
      <c r="O23" s="592"/>
      <c r="P23" s="452"/>
      <c r="Q23" s="452"/>
      <c r="R23" s="452"/>
      <c r="S23" s="452"/>
      <c r="T23" s="452"/>
      <c r="U23" s="452"/>
      <c r="V23" s="452"/>
      <c r="W23" s="621"/>
      <c r="AA23" s="617"/>
      <c r="AB23" s="247"/>
      <c r="AC23" s="247"/>
      <c r="AD23" s="247"/>
      <c r="AE23" s="247"/>
    </row>
    <row r="24" spans="1:36" s="95" customFormat="1" ht="13.5" customHeight="1" x14ac:dyDescent="0.2">
      <c r="A24" s="177"/>
      <c r="B24" s="615" t="s">
        <v>22</v>
      </c>
      <c r="C24" s="666"/>
      <c r="D24" s="666"/>
      <c r="E24" s="666"/>
      <c r="F24" s="721"/>
      <c r="G24" s="722"/>
      <c r="H24" s="251"/>
      <c r="I24" s="671">
        <f t="shared" si="1"/>
        <v>0</v>
      </c>
      <c r="J24" s="671"/>
      <c r="K24" s="671"/>
      <c r="L24" s="671"/>
      <c r="M24" s="671"/>
      <c r="O24" s="622"/>
      <c r="P24" s="623"/>
      <c r="Q24" s="623"/>
      <c r="R24" s="623"/>
      <c r="S24" s="623"/>
      <c r="T24" s="623"/>
      <c r="U24" s="623"/>
      <c r="V24" s="623"/>
      <c r="W24" s="624"/>
      <c r="AA24" s="615" t="s">
        <v>22</v>
      </c>
      <c r="AB24" s="245">
        <v>1440</v>
      </c>
      <c r="AC24" s="245">
        <v>1200</v>
      </c>
      <c r="AD24" s="245">
        <v>1080</v>
      </c>
      <c r="AE24" s="245">
        <v>900</v>
      </c>
    </row>
    <row r="25" spans="1:36" s="95" customFormat="1" ht="13.5" customHeight="1" x14ac:dyDescent="0.2">
      <c r="B25" s="616"/>
      <c r="C25" s="672">
        <v>0</v>
      </c>
      <c r="D25" s="673"/>
      <c r="E25" s="674"/>
      <c r="F25" s="677">
        <f>IF(J145="○",AB24,AC24)</f>
        <v>1200</v>
      </c>
      <c r="G25" s="678"/>
      <c r="H25" s="252" t="s">
        <v>134</v>
      </c>
      <c r="I25" s="675">
        <f t="shared" si="1"/>
        <v>0</v>
      </c>
      <c r="J25" s="676"/>
      <c r="K25" s="676"/>
      <c r="L25" s="676"/>
      <c r="M25" s="664"/>
      <c r="O25" s="111"/>
      <c r="P25" s="111"/>
      <c r="Q25" s="111"/>
      <c r="R25" s="111"/>
      <c r="S25" s="111"/>
      <c r="T25" s="111"/>
      <c r="U25" s="111"/>
      <c r="V25" s="111"/>
      <c r="W25" s="111"/>
      <c r="X25" s="111"/>
      <c r="AA25" s="616"/>
      <c r="AB25" s="246"/>
      <c r="AC25" s="246"/>
      <c r="AD25" s="246"/>
      <c r="AE25" s="246"/>
    </row>
    <row r="26" spans="1:36" s="95" customFormat="1" ht="13.5" customHeight="1" x14ac:dyDescent="0.2">
      <c r="B26" s="616"/>
      <c r="C26" s="666"/>
      <c r="D26" s="666"/>
      <c r="E26" s="666"/>
      <c r="F26" s="721"/>
      <c r="G26" s="722"/>
      <c r="H26" s="251"/>
      <c r="I26" s="671">
        <f t="shared" si="1"/>
        <v>0</v>
      </c>
      <c r="J26" s="671"/>
      <c r="K26" s="671"/>
      <c r="L26" s="671"/>
      <c r="M26" s="671"/>
      <c r="O26" s="452" t="s">
        <v>317</v>
      </c>
      <c r="P26" s="452"/>
      <c r="Q26" s="452"/>
      <c r="R26" s="452"/>
      <c r="S26" s="452"/>
      <c r="T26" s="452"/>
      <c r="U26" s="452"/>
      <c r="V26" s="452"/>
      <c r="W26" s="452"/>
      <c r="X26" s="111"/>
      <c r="AA26" s="616"/>
      <c r="AB26" s="246"/>
      <c r="AC26" s="246"/>
      <c r="AD26" s="246"/>
      <c r="AE26" s="246"/>
    </row>
    <row r="27" spans="1:36" s="95" customFormat="1" ht="13.5" customHeight="1" x14ac:dyDescent="0.2">
      <c r="B27" s="617"/>
      <c r="C27" s="672"/>
      <c r="D27" s="673"/>
      <c r="E27" s="674"/>
      <c r="F27" s="677">
        <f>IF(J145="○",AD24,AE24)</f>
        <v>900</v>
      </c>
      <c r="G27" s="678"/>
      <c r="H27" s="252" t="s">
        <v>134</v>
      </c>
      <c r="I27" s="675">
        <f t="shared" si="1"/>
        <v>0</v>
      </c>
      <c r="J27" s="676"/>
      <c r="K27" s="676"/>
      <c r="L27" s="676"/>
      <c r="M27" s="664"/>
      <c r="O27" s="452"/>
      <c r="P27" s="452"/>
      <c r="Q27" s="452"/>
      <c r="R27" s="452"/>
      <c r="S27" s="452"/>
      <c r="T27" s="452"/>
      <c r="U27" s="452"/>
      <c r="V27" s="452"/>
      <c r="W27" s="452"/>
      <c r="X27" s="111"/>
      <c r="AA27" s="617"/>
      <c r="AB27" s="247"/>
      <c r="AC27" s="247"/>
      <c r="AD27" s="247"/>
      <c r="AE27" s="247"/>
    </row>
    <row r="28" spans="1:36" s="95" customFormat="1" ht="13.5" customHeight="1" x14ac:dyDescent="0.2">
      <c r="B28" s="615" t="s">
        <v>21</v>
      </c>
      <c r="C28" s="769"/>
      <c r="D28" s="769"/>
      <c r="E28" s="769"/>
      <c r="F28" s="721"/>
      <c r="G28" s="722"/>
      <c r="H28" s="251"/>
      <c r="I28" s="770">
        <f t="shared" si="1"/>
        <v>0</v>
      </c>
      <c r="J28" s="770"/>
      <c r="K28" s="770"/>
      <c r="L28" s="770"/>
      <c r="M28" s="770"/>
      <c r="O28" s="452"/>
      <c r="P28" s="452"/>
      <c r="Q28" s="452"/>
      <c r="R28" s="452"/>
      <c r="S28" s="452"/>
      <c r="T28" s="452"/>
      <c r="U28" s="452"/>
      <c r="V28" s="452"/>
      <c r="W28" s="452"/>
      <c r="X28" s="111"/>
      <c r="AA28" s="615" t="s">
        <v>21</v>
      </c>
      <c r="AB28" s="245">
        <v>240</v>
      </c>
      <c r="AC28" s="245">
        <v>200</v>
      </c>
      <c r="AD28" s="245">
        <v>180</v>
      </c>
      <c r="AE28" s="245">
        <v>150</v>
      </c>
    </row>
    <row r="29" spans="1:36" s="95" customFormat="1" ht="13.5" customHeight="1" x14ac:dyDescent="0.2">
      <c r="B29" s="616"/>
      <c r="C29" s="672">
        <v>0</v>
      </c>
      <c r="D29" s="673"/>
      <c r="E29" s="674"/>
      <c r="F29" s="677">
        <f>IF(J145="○",AB28,AC28)</f>
        <v>200</v>
      </c>
      <c r="G29" s="678"/>
      <c r="H29" s="252" t="s">
        <v>134</v>
      </c>
      <c r="I29" s="675">
        <f t="shared" si="1"/>
        <v>0</v>
      </c>
      <c r="J29" s="676"/>
      <c r="K29" s="676"/>
      <c r="L29" s="676"/>
      <c r="M29" s="664"/>
      <c r="O29" s="452"/>
      <c r="P29" s="452"/>
      <c r="Q29" s="452"/>
      <c r="R29" s="452"/>
      <c r="S29" s="452"/>
      <c r="T29" s="452"/>
      <c r="U29" s="452"/>
      <c r="V29" s="452"/>
      <c r="W29" s="452"/>
      <c r="X29" s="111"/>
      <c r="AA29" s="616"/>
      <c r="AB29" s="246"/>
      <c r="AC29" s="246"/>
      <c r="AD29" s="246"/>
      <c r="AE29" s="246"/>
    </row>
    <row r="30" spans="1:36" s="95" customFormat="1" ht="13.5" customHeight="1" x14ac:dyDescent="0.2">
      <c r="B30" s="616"/>
      <c r="C30" s="666"/>
      <c r="D30" s="666"/>
      <c r="E30" s="666"/>
      <c r="F30" s="721"/>
      <c r="G30" s="722"/>
      <c r="H30" s="251"/>
      <c r="I30" s="671">
        <f t="shared" si="1"/>
        <v>0</v>
      </c>
      <c r="J30" s="671"/>
      <c r="K30" s="671"/>
      <c r="L30" s="671"/>
      <c r="M30" s="671"/>
      <c r="O30" s="452"/>
      <c r="P30" s="452"/>
      <c r="Q30" s="452"/>
      <c r="R30" s="452"/>
      <c r="S30" s="452"/>
      <c r="T30" s="452"/>
      <c r="U30" s="452"/>
      <c r="V30" s="452"/>
      <c r="W30" s="452"/>
      <c r="X30" s="106"/>
      <c r="AA30" s="616"/>
      <c r="AB30" s="246"/>
      <c r="AC30" s="246"/>
      <c r="AD30" s="246"/>
      <c r="AE30" s="246"/>
    </row>
    <row r="31" spans="1:36" s="95" customFormat="1" ht="13.5" customHeight="1" x14ac:dyDescent="0.2">
      <c r="B31" s="617"/>
      <c r="C31" s="751"/>
      <c r="D31" s="751"/>
      <c r="E31" s="751"/>
      <c r="F31" s="677">
        <f>IF(J145="○",AD28,AE28)</f>
        <v>150</v>
      </c>
      <c r="G31" s="678"/>
      <c r="H31" s="252" t="s">
        <v>134</v>
      </c>
      <c r="I31" s="665">
        <f t="shared" si="1"/>
        <v>0</v>
      </c>
      <c r="J31" s="665"/>
      <c r="K31" s="665"/>
      <c r="L31" s="665"/>
      <c r="M31" s="665"/>
      <c r="O31" s="618" t="s">
        <v>508</v>
      </c>
      <c r="P31" s="619"/>
      <c r="Q31" s="619"/>
      <c r="R31" s="619"/>
      <c r="S31" s="619"/>
      <c r="T31" s="619"/>
      <c r="U31" s="619"/>
      <c r="V31" s="619"/>
      <c r="W31" s="620"/>
      <c r="X31" s="111"/>
      <c r="AA31" s="617"/>
      <c r="AB31" s="247"/>
      <c r="AC31" s="247"/>
      <c r="AD31" s="247"/>
      <c r="AE31" s="247"/>
      <c r="AH31" s="111"/>
    </row>
    <row r="32" spans="1:36" s="95" customFormat="1" ht="13.5" customHeight="1" x14ac:dyDescent="0.2">
      <c r="B32" s="616" t="s">
        <v>20</v>
      </c>
      <c r="C32" s="737">
        <f>INT(SUM(C20,C22,C24,C26,C28,C30))</f>
        <v>0</v>
      </c>
      <c r="D32" s="738"/>
      <c r="E32" s="739"/>
      <c r="F32" s="753"/>
      <c r="G32" s="754"/>
      <c r="H32" s="755"/>
      <c r="I32" s="671">
        <f>SUM(I20,I22,I24,I26,I28,I30)</f>
        <v>0</v>
      </c>
      <c r="J32" s="671"/>
      <c r="K32" s="671"/>
      <c r="L32" s="671"/>
      <c r="M32" s="671"/>
      <c r="O32" s="592"/>
      <c r="P32" s="452"/>
      <c r="Q32" s="452"/>
      <c r="R32" s="452"/>
      <c r="S32" s="452"/>
      <c r="T32" s="452"/>
      <c r="U32" s="452"/>
      <c r="V32" s="452"/>
      <c r="W32" s="621"/>
    </row>
    <row r="33" spans="1:29" s="95" customFormat="1" ht="13.5" customHeight="1" x14ac:dyDescent="0.2">
      <c r="B33" s="617"/>
      <c r="C33" s="667">
        <f>INT(SUM(C21,C23,C25,C27,C29,C31))</f>
        <v>0</v>
      </c>
      <c r="D33" s="667"/>
      <c r="E33" s="668"/>
      <c r="F33" s="756"/>
      <c r="G33" s="757"/>
      <c r="H33" s="758"/>
      <c r="I33" s="664">
        <f>SUM(I21,I23,I25,I27,I29,I31)</f>
        <v>0</v>
      </c>
      <c r="J33" s="665"/>
      <c r="K33" s="665"/>
      <c r="L33" s="665"/>
      <c r="M33" s="665"/>
      <c r="O33" s="592"/>
      <c r="P33" s="452"/>
      <c r="Q33" s="452"/>
      <c r="R33" s="452"/>
      <c r="S33" s="452"/>
      <c r="T33" s="452"/>
      <c r="U33" s="452"/>
      <c r="V33" s="452"/>
      <c r="W33" s="621"/>
    </row>
    <row r="34" spans="1:29" s="95" customFormat="1" ht="24" customHeight="1" x14ac:dyDescent="0.2">
      <c r="B34" s="103"/>
      <c r="C34" s="178"/>
      <c r="D34" s="178"/>
      <c r="E34" s="178"/>
      <c r="F34" s="182"/>
      <c r="G34" s="182"/>
      <c r="H34" s="182"/>
      <c r="I34" s="179"/>
      <c r="J34" s="183"/>
      <c r="K34" s="179"/>
      <c r="L34" s="179"/>
      <c r="M34" s="179"/>
      <c r="O34" s="592"/>
      <c r="P34" s="452"/>
      <c r="Q34" s="452"/>
      <c r="R34" s="452"/>
      <c r="S34" s="452"/>
      <c r="T34" s="452"/>
      <c r="U34" s="452"/>
      <c r="V34" s="452"/>
      <c r="W34" s="621"/>
    </row>
    <row r="35" spans="1:29" s="95" customFormat="1" ht="25" customHeight="1" x14ac:dyDescent="0.2">
      <c r="B35" s="103"/>
      <c r="C35" s="178"/>
      <c r="D35" s="178"/>
      <c r="E35" s="178"/>
      <c r="F35" s="182"/>
      <c r="G35" s="182"/>
      <c r="H35" s="182"/>
      <c r="I35" s="179"/>
      <c r="J35" s="179"/>
      <c r="K35" s="179"/>
      <c r="L35" s="179"/>
      <c r="M35" s="179"/>
      <c r="O35" s="227"/>
      <c r="P35" s="629" t="s">
        <v>509</v>
      </c>
      <c r="Q35" s="629"/>
      <c r="R35" s="629"/>
      <c r="S35" s="629"/>
      <c r="T35" s="629"/>
      <c r="U35" s="629"/>
      <c r="V35" s="95" t="s">
        <v>41</v>
      </c>
      <c r="W35" s="248"/>
    </row>
    <row r="36" spans="1:29" s="95" customFormat="1" ht="25" customHeight="1" x14ac:dyDescent="0.2">
      <c r="B36" s="103"/>
      <c r="C36" s="178"/>
      <c r="D36" s="178"/>
      <c r="E36" s="178"/>
      <c r="F36" s="182"/>
      <c r="G36" s="182"/>
      <c r="H36" s="182"/>
      <c r="I36" s="179"/>
      <c r="J36" s="179"/>
      <c r="K36" s="179"/>
      <c r="L36" s="179"/>
      <c r="M36" s="179"/>
      <c r="O36" s="185"/>
      <c r="P36" s="630"/>
      <c r="Q36" s="630"/>
      <c r="R36" s="630"/>
      <c r="S36" s="630"/>
      <c r="T36" s="630"/>
      <c r="U36" s="630"/>
      <c r="V36" s="188"/>
      <c r="W36" s="249"/>
    </row>
    <row r="37" spans="1:29" ht="22.5" customHeight="1" x14ac:dyDescent="0.2">
      <c r="A37" s="173" t="s">
        <v>124</v>
      </c>
      <c r="C37" s="174"/>
      <c r="D37" s="174"/>
      <c r="E37" s="174"/>
      <c r="F37" s="174"/>
      <c r="G37" s="174"/>
      <c r="H37" s="174"/>
      <c r="I37" s="174"/>
      <c r="J37" s="174"/>
      <c r="K37" s="174"/>
      <c r="L37" s="174"/>
    </row>
    <row r="38" spans="1:29" s="95" customFormat="1" ht="25.5" customHeight="1" x14ac:dyDescent="0.2">
      <c r="B38" s="175" t="s">
        <v>25</v>
      </c>
      <c r="C38" s="694" t="s">
        <v>162</v>
      </c>
      <c r="D38" s="694"/>
      <c r="E38" s="694"/>
      <c r="F38" s="693" t="s">
        <v>24</v>
      </c>
      <c r="G38" s="693"/>
      <c r="H38" s="693"/>
      <c r="I38" s="694" t="s">
        <v>129</v>
      </c>
      <c r="J38" s="694"/>
      <c r="K38" s="695"/>
      <c r="L38" s="694"/>
      <c r="M38" s="694"/>
      <c r="O38" s="474" t="s">
        <v>510</v>
      </c>
      <c r="P38" s="474"/>
      <c r="Q38" s="474"/>
      <c r="R38" s="474"/>
      <c r="S38" s="474"/>
      <c r="T38" s="474"/>
      <c r="U38" s="474"/>
      <c r="V38" s="474"/>
      <c r="W38" s="474"/>
      <c r="X38" s="181"/>
      <c r="Y38" s="181"/>
      <c r="Z38" s="181"/>
      <c r="AA38" s="150" t="s">
        <v>25</v>
      </c>
      <c r="AB38" s="243" t="s">
        <v>502</v>
      </c>
      <c r="AC38" s="244" t="s">
        <v>503</v>
      </c>
    </row>
    <row r="39" spans="1:29" s="95" customFormat="1" ht="13.5" customHeight="1" x14ac:dyDescent="0.2">
      <c r="A39" s="177"/>
      <c r="B39" s="679" t="s">
        <v>23</v>
      </c>
      <c r="C39" s="700"/>
      <c r="D39" s="700"/>
      <c r="E39" s="700"/>
      <c r="F39" s="702"/>
      <c r="G39" s="703"/>
      <c r="H39" s="300"/>
      <c r="I39" s="657">
        <f t="shared" ref="I39:I44" si="2">ROUNDDOWN((INT(C39)*F39/10),0)</f>
        <v>0</v>
      </c>
      <c r="J39" s="658"/>
      <c r="K39" s="658"/>
      <c r="L39" s="658"/>
      <c r="M39" s="659"/>
      <c r="O39" s="474"/>
      <c r="P39" s="474"/>
      <c r="Q39" s="474"/>
      <c r="R39" s="474"/>
      <c r="S39" s="474"/>
      <c r="T39" s="474"/>
      <c r="U39" s="474"/>
      <c r="V39" s="474"/>
      <c r="W39" s="474"/>
      <c r="X39" s="176"/>
      <c r="AA39" s="494" t="s">
        <v>23</v>
      </c>
      <c r="AB39" s="250"/>
      <c r="AC39" s="250"/>
    </row>
    <row r="40" spans="1:29" s="95" customFormat="1" ht="13.5" customHeight="1" x14ac:dyDescent="0.2">
      <c r="A40" s="177"/>
      <c r="B40" s="617"/>
      <c r="C40" s="637"/>
      <c r="D40" s="411"/>
      <c r="E40" s="412"/>
      <c r="F40" s="677">
        <f>IF(I190="○",AB40,AC40)</f>
        <v>3666</v>
      </c>
      <c r="G40" s="678"/>
      <c r="H40" s="301" t="s">
        <v>134</v>
      </c>
      <c r="I40" s="634">
        <f t="shared" si="2"/>
        <v>0</v>
      </c>
      <c r="J40" s="635"/>
      <c r="K40" s="635"/>
      <c r="L40" s="635"/>
      <c r="M40" s="636"/>
      <c r="O40" s="474" t="s">
        <v>444</v>
      </c>
      <c r="P40" s="474"/>
      <c r="Q40" s="474"/>
      <c r="R40" s="474"/>
      <c r="S40" s="474"/>
      <c r="T40" s="474"/>
      <c r="U40" s="474"/>
      <c r="V40" s="474"/>
      <c r="W40" s="474"/>
      <c r="X40" s="176"/>
      <c r="AA40" s="494"/>
      <c r="AB40" s="247">
        <v>4400</v>
      </c>
      <c r="AC40" s="247">
        <v>3666</v>
      </c>
    </row>
    <row r="41" spans="1:29" s="95" customFormat="1" ht="13.5" customHeight="1" x14ac:dyDescent="0.2">
      <c r="A41" s="177"/>
      <c r="B41" s="679" t="s">
        <v>22</v>
      </c>
      <c r="C41" s="700"/>
      <c r="D41" s="700"/>
      <c r="E41" s="700"/>
      <c r="F41" s="702"/>
      <c r="G41" s="703"/>
      <c r="H41" s="300"/>
      <c r="I41" s="657">
        <f t="shared" si="2"/>
        <v>0</v>
      </c>
      <c r="J41" s="658"/>
      <c r="K41" s="658"/>
      <c r="L41" s="658"/>
      <c r="M41" s="659"/>
      <c r="O41" s="474"/>
      <c r="P41" s="474"/>
      <c r="Q41" s="474"/>
      <c r="R41" s="474"/>
      <c r="S41" s="474"/>
      <c r="T41" s="474"/>
      <c r="U41" s="474"/>
      <c r="V41" s="474"/>
      <c r="W41" s="474"/>
      <c r="X41" s="176"/>
      <c r="AA41" s="494" t="s">
        <v>22</v>
      </c>
      <c r="AB41" s="245"/>
      <c r="AC41" s="245"/>
    </row>
    <row r="42" spans="1:29" s="95" customFormat="1" ht="13.5" customHeight="1" x14ac:dyDescent="0.2">
      <c r="B42" s="617"/>
      <c r="C42" s="637"/>
      <c r="D42" s="411"/>
      <c r="E42" s="412"/>
      <c r="F42" s="677">
        <f>IF(I190="○",AB42,AC42)</f>
        <v>1666</v>
      </c>
      <c r="G42" s="678"/>
      <c r="H42" s="301" t="s">
        <v>134</v>
      </c>
      <c r="I42" s="634">
        <f t="shared" si="2"/>
        <v>0</v>
      </c>
      <c r="J42" s="635"/>
      <c r="K42" s="635"/>
      <c r="L42" s="635"/>
      <c r="M42" s="636"/>
      <c r="O42" s="474"/>
      <c r="P42" s="474"/>
      <c r="Q42" s="474"/>
      <c r="R42" s="474"/>
      <c r="S42" s="474"/>
      <c r="T42" s="474"/>
      <c r="U42" s="474"/>
      <c r="V42" s="474"/>
      <c r="W42" s="474"/>
      <c r="X42" s="176"/>
      <c r="AA42" s="494"/>
      <c r="AB42" s="247">
        <v>2000</v>
      </c>
      <c r="AC42" s="247">
        <v>1666</v>
      </c>
    </row>
    <row r="43" spans="1:29" s="95" customFormat="1" ht="13.5" customHeight="1" x14ac:dyDescent="0.2">
      <c r="B43" s="615" t="s">
        <v>21</v>
      </c>
      <c r="C43" s="701"/>
      <c r="D43" s="701"/>
      <c r="E43" s="701"/>
      <c r="F43" s="702"/>
      <c r="G43" s="703"/>
      <c r="H43" s="300"/>
      <c r="I43" s="699">
        <f t="shared" si="2"/>
        <v>0</v>
      </c>
      <c r="J43" s="699"/>
      <c r="K43" s="699"/>
      <c r="L43" s="699"/>
      <c r="M43" s="699"/>
      <c r="O43" s="474"/>
      <c r="P43" s="474"/>
      <c r="Q43" s="474"/>
      <c r="R43" s="474"/>
      <c r="S43" s="474"/>
      <c r="T43" s="474"/>
      <c r="U43" s="474"/>
      <c r="V43" s="474"/>
      <c r="W43" s="474"/>
      <c r="X43" s="181"/>
      <c r="AA43" s="494" t="s">
        <v>21</v>
      </c>
      <c r="AB43" s="245"/>
      <c r="AC43" s="245"/>
    </row>
    <row r="44" spans="1:29" s="95" customFormat="1" ht="13.5" customHeight="1" x14ac:dyDescent="0.2">
      <c r="B44" s="617"/>
      <c r="C44" s="637"/>
      <c r="D44" s="411"/>
      <c r="E44" s="412"/>
      <c r="F44" s="677">
        <f>IF(I190="○",AB44,AC44)</f>
        <v>333</v>
      </c>
      <c r="G44" s="678"/>
      <c r="H44" s="302" t="s">
        <v>134</v>
      </c>
      <c r="I44" s="669">
        <f t="shared" si="2"/>
        <v>0</v>
      </c>
      <c r="J44" s="669"/>
      <c r="K44" s="669"/>
      <c r="L44" s="669"/>
      <c r="M44" s="669"/>
      <c r="O44" s="452" t="s">
        <v>445</v>
      </c>
      <c r="P44" s="452"/>
      <c r="Q44" s="452"/>
      <c r="R44" s="452"/>
      <c r="S44" s="452"/>
      <c r="T44" s="452"/>
      <c r="U44" s="452"/>
      <c r="V44" s="652" t="s">
        <v>446</v>
      </c>
      <c r="W44" s="654"/>
      <c r="X44" s="181"/>
      <c r="AA44" s="494"/>
      <c r="AB44" s="247">
        <v>400</v>
      </c>
      <c r="AC44" s="247">
        <v>333</v>
      </c>
    </row>
    <row r="45" spans="1:29" s="95" customFormat="1" ht="0.75" customHeight="1" x14ac:dyDescent="0.2">
      <c r="B45" s="732" t="s">
        <v>310</v>
      </c>
      <c r="C45" s="733"/>
      <c r="D45" s="733"/>
      <c r="E45" s="733"/>
      <c r="F45" s="733"/>
      <c r="G45" s="733"/>
      <c r="H45" s="733"/>
      <c r="I45" s="733"/>
      <c r="J45" s="733"/>
      <c r="K45" s="733"/>
      <c r="L45" s="733"/>
      <c r="M45" s="734"/>
      <c r="O45" s="452"/>
      <c r="P45" s="452"/>
      <c r="Q45" s="452"/>
      <c r="R45" s="452"/>
      <c r="S45" s="452"/>
      <c r="T45" s="452"/>
      <c r="U45" s="452"/>
      <c r="V45" s="652"/>
      <c r="W45" s="655"/>
      <c r="X45" s="600"/>
    </row>
    <row r="46" spans="1:29" s="95" customFormat="1" ht="13.5" customHeight="1" x14ac:dyDescent="0.2">
      <c r="B46" s="616" t="s">
        <v>20</v>
      </c>
      <c r="C46" s="691">
        <f>SUM(C39,C41,C43)</f>
        <v>0</v>
      </c>
      <c r="D46" s="692"/>
      <c r="E46" s="692"/>
      <c r="F46" s="740"/>
      <c r="G46" s="741"/>
      <c r="H46" s="742"/>
      <c r="I46" s="735">
        <f>SUM(I39,I41,I43)</f>
        <v>0</v>
      </c>
      <c r="J46" s="735"/>
      <c r="K46" s="735"/>
      <c r="L46" s="735"/>
      <c r="M46" s="736"/>
      <c r="O46" s="452"/>
      <c r="P46" s="452"/>
      <c r="Q46" s="452"/>
      <c r="R46" s="452"/>
      <c r="S46" s="452"/>
      <c r="T46" s="452"/>
      <c r="U46" s="452"/>
      <c r="V46" s="653"/>
      <c r="W46" s="656"/>
      <c r="X46" s="600"/>
    </row>
    <row r="47" spans="1:29" s="95" customFormat="1" ht="13.5" customHeight="1" x14ac:dyDescent="0.2">
      <c r="B47" s="617"/>
      <c r="C47" s="708">
        <f>INT(SUM(C40,C42,C44))</f>
        <v>0</v>
      </c>
      <c r="D47" s="771"/>
      <c r="E47" s="771"/>
      <c r="F47" s="743"/>
      <c r="G47" s="744"/>
      <c r="H47" s="745"/>
      <c r="I47" s="636">
        <f>IF(W44="○",MIN(SUM(I40,I42,I44),T47),SUM(I40,I42,I44))</f>
        <v>0</v>
      </c>
      <c r="J47" s="682"/>
      <c r="K47" s="682"/>
      <c r="L47" s="682"/>
      <c r="M47" s="682"/>
      <c r="O47" s="452" t="s">
        <v>447</v>
      </c>
      <c r="P47" s="452"/>
      <c r="Q47" s="452"/>
      <c r="R47" s="452"/>
      <c r="S47" s="452"/>
      <c r="T47" s="601">
        <f>E54*2000000</f>
        <v>0</v>
      </c>
      <c r="U47" s="601"/>
      <c r="V47" s="601"/>
      <c r="W47" s="601"/>
    </row>
    <row r="48" spans="1:29" s="95" customFormat="1" ht="8.25" customHeight="1" x14ac:dyDescent="0.2">
      <c r="B48" s="103"/>
      <c r="C48" s="178"/>
      <c r="D48" s="178"/>
      <c r="E48" s="178"/>
      <c r="F48" s="182"/>
      <c r="G48" s="182"/>
      <c r="H48" s="182"/>
      <c r="I48" s="179"/>
      <c r="J48" s="179"/>
      <c r="K48" s="179"/>
      <c r="L48" s="179"/>
      <c r="M48" s="179"/>
      <c r="O48" s="184"/>
      <c r="P48" s="184"/>
      <c r="Q48" s="184"/>
      <c r="R48" s="184"/>
      <c r="S48" s="184"/>
    </row>
    <row r="49" spans="1:29" s="95" customFormat="1" ht="19.5" customHeight="1" x14ac:dyDescent="0.2">
      <c r="A49" s="112" t="s">
        <v>311</v>
      </c>
      <c r="P49" s="110"/>
      <c r="Q49" s="110"/>
      <c r="R49" s="110"/>
      <c r="S49" s="110"/>
      <c r="T49" s="110"/>
      <c r="U49" s="110"/>
      <c r="V49" s="110"/>
      <c r="W49" s="110"/>
      <c r="X49" s="110"/>
    </row>
    <row r="50" spans="1:29" s="95" customFormat="1" ht="25.5" customHeight="1" x14ac:dyDescent="0.2">
      <c r="B50" s="131"/>
      <c r="C50" s="132"/>
      <c r="D50" s="132"/>
      <c r="E50" s="727" t="s">
        <v>9</v>
      </c>
      <c r="F50" s="728"/>
      <c r="G50" s="728"/>
      <c r="H50" s="728"/>
      <c r="I50" s="729"/>
      <c r="J50" s="730" t="s">
        <v>8</v>
      </c>
      <c r="K50" s="570"/>
      <c r="L50" s="730"/>
      <c r="M50" s="730"/>
      <c r="N50" s="730"/>
      <c r="O50" s="731"/>
      <c r="P50" s="536" t="s">
        <v>633</v>
      </c>
      <c r="Q50" s="537"/>
      <c r="R50" s="537"/>
      <c r="S50" s="537"/>
      <c r="T50" s="538"/>
      <c r="U50" s="614" t="s">
        <v>135</v>
      </c>
      <c r="V50" s="614"/>
      <c r="W50" s="614"/>
      <c r="X50" s="110"/>
    </row>
    <row r="51" spans="1:29" s="95" customFormat="1" ht="25.5" customHeight="1" x14ac:dyDescent="0.2">
      <c r="B51" s="772" t="s">
        <v>45</v>
      </c>
      <c r="C51" s="653"/>
      <c r="D51" s="773"/>
      <c r="E51" s="185"/>
      <c r="F51" s="186"/>
      <c r="G51" s="187"/>
      <c r="H51" s="188" t="s">
        <v>7</v>
      </c>
      <c r="I51" s="188"/>
      <c r="J51" s="185"/>
      <c r="K51" s="188"/>
      <c r="L51" s="186"/>
      <c r="M51" s="189"/>
      <c r="N51" s="188" t="s">
        <v>7</v>
      </c>
      <c r="O51" s="190"/>
      <c r="P51" s="370"/>
      <c r="Q51" s="328" t="s">
        <v>448</v>
      </c>
      <c r="R51" s="329"/>
      <c r="S51" s="258" t="s">
        <v>7</v>
      </c>
      <c r="T51" s="371"/>
      <c r="U51" s="614"/>
      <c r="V51" s="614"/>
      <c r="W51" s="614"/>
      <c r="X51" s="110"/>
    </row>
    <row r="52" spans="1:29" s="95" customFormat="1" ht="14.25" customHeight="1" x14ac:dyDescent="0.2">
      <c r="B52" s="96"/>
      <c r="C52" s="96"/>
      <c r="D52" s="96"/>
      <c r="F52" s="99"/>
      <c r="G52" s="191"/>
      <c r="L52" s="99"/>
      <c r="M52" s="191"/>
      <c r="P52" s="111"/>
      <c r="Q52" s="111"/>
      <c r="R52" s="111"/>
      <c r="S52" s="111"/>
      <c r="T52" s="111"/>
      <c r="U52" s="111"/>
      <c r="V52" s="111"/>
      <c r="W52" s="111"/>
      <c r="X52" s="110"/>
    </row>
    <row r="53" spans="1:29" s="95" customFormat="1" ht="18" customHeight="1" x14ac:dyDescent="0.2">
      <c r="B53" s="192" t="s">
        <v>159</v>
      </c>
      <c r="C53" s="193"/>
      <c r="D53" s="193"/>
      <c r="E53" s="193"/>
      <c r="F53" s="194"/>
      <c r="G53" s="194"/>
      <c r="H53" s="194"/>
      <c r="I53" s="194"/>
      <c r="J53" s="194"/>
      <c r="K53" s="194"/>
      <c r="L53" s="195"/>
      <c r="M53" s="195"/>
      <c r="N53" s="195"/>
      <c r="O53" s="196"/>
      <c r="P53" s="196"/>
      <c r="Q53" s="196"/>
      <c r="R53" s="196"/>
      <c r="S53" s="196"/>
      <c r="T53" s="196"/>
      <c r="U53" s="196"/>
      <c r="V53" s="196"/>
      <c r="W53" s="197"/>
    </row>
    <row r="54" spans="1:29" s="95" customFormat="1" ht="21" customHeight="1" x14ac:dyDescent="0.2">
      <c r="B54" s="198" t="s">
        <v>34</v>
      </c>
      <c r="E54" s="604"/>
      <c r="F54" s="604"/>
      <c r="G54" s="604"/>
      <c r="H54" s="199"/>
      <c r="I54" s="199"/>
      <c r="J54" s="199"/>
      <c r="K54" s="199"/>
      <c r="W54" s="200"/>
      <c r="X54" s="169"/>
      <c r="Y54" s="169"/>
      <c r="Z54" s="169"/>
      <c r="AA54" s="169"/>
      <c r="AB54" s="169"/>
      <c r="AC54" s="169"/>
    </row>
    <row r="55" spans="1:29" s="95" customFormat="1" ht="6.75" customHeight="1" x14ac:dyDescent="0.2">
      <c r="B55" s="198"/>
      <c r="E55" s="201"/>
      <c r="F55" s="199"/>
      <c r="G55" s="199"/>
      <c r="H55" s="199"/>
      <c r="I55" s="199"/>
      <c r="J55" s="199"/>
      <c r="K55" s="199"/>
      <c r="W55" s="200"/>
      <c r="X55" s="169"/>
      <c r="Y55" s="169"/>
      <c r="Z55" s="169"/>
      <c r="AA55" s="169"/>
      <c r="AB55" s="169"/>
      <c r="AC55" s="169"/>
    </row>
    <row r="56" spans="1:29" s="95" customFormat="1" ht="16.5" customHeight="1" x14ac:dyDescent="0.2">
      <c r="B56" s="198" t="s">
        <v>33</v>
      </c>
      <c r="E56" s="202"/>
      <c r="F56" s="172" t="s">
        <v>19</v>
      </c>
      <c r="I56" s="202"/>
      <c r="J56" s="95" t="s">
        <v>17</v>
      </c>
      <c r="N56" s="202"/>
      <c r="O56" s="95" t="s">
        <v>18</v>
      </c>
      <c r="R56" s="202"/>
      <c r="S56" s="172" t="s">
        <v>16</v>
      </c>
      <c r="W56" s="200"/>
      <c r="X56" s="169"/>
      <c r="Y56" s="169"/>
      <c r="Z56" s="169"/>
      <c r="AA56" s="169"/>
      <c r="AB56" s="169"/>
      <c r="AC56" s="169"/>
    </row>
    <row r="57" spans="1:29" s="95" customFormat="1" ht="6.75" customHeight="1" x14ac:dyDescent="0.2">
      <c r="B57" s="198"/>
      <c r="E57" s="203"/>
      <c r="F57" s="199"/>
      <c r="G57" s="199"/>
      <c r="H57" s="199"/>
      <c r="I57" s="199"/>
      <c r="J57" s="199"/>
      <c r="K57" s="199"/>
      <c r="W57" s="200"/>
      <c r="X57" s="169"/>
      <c r="Y57" s="169"/>
      <c r="Z57" s="169"/>
      <c r="AA57" s="169"/>
      <c r="AB57" s="169"/>
      <c r="AC57" s="169"/>
    </row>
    <row r="58" spans="1:29" s="95" customFormat="1" ht="16.5" customHeight="1" x14ac:dyDescent="0.2">
      <c r="B58" s="198" t="s">
        <v>32</v>
      </c>
      <c r="G58" s="202"/>
      <c r="H58" s="95" t="s">
        <v>35</v>
      </c>
      <c r="I58" s="96"/>
      <c r="J58" s="202"/>
      <c r="K58" s="96"/>
      <c r="L58" s="95" t="s">
        <v>36</v>
      </c>
      <c r="N58" s="202"/>
      <c r="O58" s="95" t="s">
        <v>37</v>
      </c>
      <c r="Q58" s="202"/>
      <c r="R58" s="95" t="s">
        <v>38</v>
      </c>
      <c r="W58" s="200"/>
      <c r="X58" s="169"/>
      <c r="Y58" s="169"/>
      <c r="Z58" s="169"/>
      <c r="AA58" s="169"/>
      <c r="AB58" s="169"/>
      <c r="AC58" s="169"/>
    </row>
    <row r="59" spans="1:29" s="95" customFormat="1" ht="6.75" customHeight="1" x14ac:dyDescent="0.2">
      <c r="B59" s="198"/>
      <c r="E59" s="199"/>
      <c r="F59" s="199"/>
      <c r="G59" s="199"/>
      <c r="I59" s="199"/>
      <c r="W59" s="200"/>
      <c r="X59" s="169"/>
      <c r="Y59" s="169"/>
      <c r="Z59" s="169"/>
      <c r="AA59" s="169"/>
      <c r="AB59" s="169"/>
      <c r="AC59" s="169"/>
    </row>
    <row r="60" spans="1:29" ht="16.5" customHeight="1" x14ac:dyDescent="0.2">
      <c r="B60" s="198"/>
      <c r="C60" s="95"/>
      <c r="D60" s="95"/>
      <c r="E60" s="95"/>
      <c r="F60" s="95"/>
      <c r="G60" s="202"/>
      <c r="H60" s="95" t="s">
        <v>39</v>
      </c>
      <c r="I60" s="96"/>
      <c r="J60" s="202"/>
      <c r="K60" s="96"/>
      <c r="L60" s="95" t="s">
        <v>40</v>
      </c>
      <c r="M60" s="95"/>
      <c r="N60" s="202"/>
      <c r="O60" s="95" t="s">
        <v>243</v>
      </c>
      <c r="P60" s="95"/>
      <c r="Q60" s="202"/>
      <c r="R60" s="95" t="s">
        <v>244</v>
      </c>
      <c r="S60" s="95"/>
      <c r="T60" s="95"/>
      <c r="U60" s="95"/>
      <c r="V60" s="95"/>
      <c r="W60" s="204"/>
    </row>
    <row r="61" spans="1:29" s="95" customFormat="1" ht="6.75" customHeight="1" x14ac:dyDescent="0.2">
      <c r="B61" s="205"/>
      <c r="C61" s="169"/>
      <c r="D61" s="169"/>
      <c r="E61" s="206"/>
      <c r="F61" s="206"/>
      <c r="G61" s="206"/>
      <c r="H61" s="206"/>
      <c r="I61" s="206"/>
      <c r="J61" s="206"/>
      <c r="K61" s="206"/>
      <c r="L61" s="169"/>
      <c r="M61" s="169"/>
      <c r="N61" s="169"/>
      <c r="O61" s="169"/>
      <c r="P61" s="169"/>
      <c r="Q61" s="169"/>
      <c r="R61" s="169"/>
      <c r="S61" s="169"/>
      <c r="T61" s="169"/>
      <c r="U61" s="169"/>
      <c r="V61" s="169"/>
      <c r="W61" s="200"/>
      <c r="X61" s="169"/>
      <c r="Y61" s="169"/>
      <c r="Z61" s="169"/>
      <c r="AA61" s="169"/>
      <c r="AB61" s="169"/>
      <c r="AC61" s="169"/>
    </row>
    <row r="62" spans="1:29" s="95" customFormat="1" ht="16.5" customHeight="1" x14ac:dyDescent="0.2">
      <c r="B62" s="198" t="s">
        <v>462</v>
      </c>
      <c r="G62" s="207"/>
      <c r="H62" s="206"/>
      <c r="I62" s="206"/>
      <c r="J62" s="206"/>
      <c r="K62" s="206"/>
      <c r="L62" s="169"/>
      <c r="M62" s="169"/>
      <c r="N62" s="169"/>
      <c r="O62" s="169"/>
      <c r="P62" s="169"/>
      <c r="Q62" s="169"/>
      <c r="R62" s="169"/>
      <c r="S62" s="169"/>
      <c r="T62" s="169"/>
      <c r="U62" s="169"/>
      <c r="V62" s="169"/>
      <c r="W62" s="200"/>
      <c r="X62" s="169"/>
      <c r="Y62" s="169"/>
      <c r="Z62" s="169"/>
      <c r="AA62" s="169"/>
      <c r="AB62" s="169"/>
      <c r="AC62" s="169"/>
    </row>
    <row r="63" spans="1:29" s="95" customFormat="1" ht="6.75" customHeight="1" x14ac:dyDescent="0.2">
      <c r="B63" s="205"/>
      <c r="C63" s="169"/>
      <c r="D63" s="169"/>
      <c r="E63" s="206"/>
      <c r="F63" s="206"/>
      <c r="G63" s="206"/>
      <c r="H63" s="206"/>
      <c r="I63" s="206"/>
      <c r="J63" s="206"/>
      <c r="K63" s="206"/>
      <c r="L63" s="169"/>
      <c r="M63" s="169"/>
      <c r="N63" s="169"/>
      <c r="O63" s="169"/>
      <c r="P63" s="169"/>
      <c r="Q63" s="169"/>
      <c r="R63" s="169"/>
      <c r="S63" s="169"/>
      <c r="T63" s="169"/>
      <c r="U63" s="169"/>
      <c r="V63" s="169"/>
      <c r="W63" s="200"/>
      <c r="X63" s="169"/>
      <c r="Y63" s="169"/>
      <c r="Z63" s="169"/>
      <c r="AA63" s="169"/>
      <c r="AB63" s="169"/>
      <c r="AC63" s="169"/>
    </row>
    <row r="64" spans="1:29" ht="16.5" customHeight="1" x14ac:dyDescent="0.2">
      <c r="B64" s="208" t="s">
        <v>245</v>
      </c>
      <c r="C64" s="98"/>
      <c r="D64" s="98"/>
      <c r="E64" s="98"/>
      <c r="F64" s="98"/>
      <c r="W64" s="204"/>
    </row>
    <row r="65" spans="1:33" ht="32.25" customHeight="1" x14ac:dyDescent="0.2">
      <c r="B65" s="605" t="s">
        <v>271</v>
      </c>
      <c r="C65" s="606"/>
      <c r="D65" s="607"/>
      <c r="E65" s="723"/>
      <c r="F65" s="724"/>
      <c r="G65" s="725"/>
      <c r="H65" s="726" t="s">
        <v>272</v>
      </c>
      <c r="I65" s="602"/>
      <c r="J65" s="603"/>
      <c r="K65" s="357"/>
      <c r="L65" s="723"/>
      <c r="M65" s="724"/>
      <c r="N65" s="725"/>
      <c r="Q65" s="602" t="s">
        <v>242</v>
      </c>
      <c r="R65" s="602"/>
      <c r="S65" s="603"/>
      <c r="T65" s="723"/>
      <c r="U65" s="724"/>
      <c r="V65" s="725"/>
      <c r="W65" s="204"/>
    </row>
    <row r="66" spans="1:33" ht="6.75" customHeight="1" x14ac:dyDescent="0.2">
      <c r="B66" s="209"/>
      <c r="C66" s="210"/>
      <c r="D66" s="210"/>
      <c r="E66" s="210"/>
      <c r="F66" s="210"/>
      <c r="G66" s="211"/>
      <c r="H66" s="212"/>
      <c r="I66" s="213"/>
      <c r="J66" s="213"/>
      <c r="K66" s="213"/>
      <c r="L66" s="213"/>
      <c r="M66" s="211"/>
      <c r="N66" s="211"/>
      <c r="O66" s="212"/>
      <c r="P66" s="213"/>
      <c r="Q66" s="213"/>
      <c r="R66" s="213"/>
      <c r="S66" s="211"/>
      <c r="T66" s="211"/>
      <c r="U66" s="211"/>
      <c r="V66" s="211"/>
      <c r="W66" s="214"/>
    </row>
    <row r="67" spans="1:33" s="95" customFormat="1" ht="8.25" customHeight="1" x14ac:dyDescent="0.2">
      <c r="B67" s="96"/>
      <c r="C67" s="96"/>
      <c r="D67" s="96"/>
      <c r="F67" s="99"/>
      <c r="G67" s="191"/>
      <c r="L67" s="99"/>
      <c r="M67" s="191"/>
    </row>
    <row r="68" spans="1:33" s="215" customFormat="1" ht="21.75" customHeight="1" x14ac:dyDescent="0.65">
      <c r="A68" s="168" t="s">
        <v>111</v>
      </c>
    </row>
    <row r="69" spans="1:33" s="215" customFormat="1" ht="18.75" customHeight="1" x14ac:dyDescent="0.6">
      <c r="A69" s="215" t="s">
        <v>109</v>
      </c>
    </row>
    <row r="70" spans="1:33" ht="11.5" customHeight="1" x14ac:dyDescent="0.2">
      <c r="B70" s="570" t="s">
        <v>464</v>
      </c>
      <c r="C70" s="570"/>
      <c r="D70" s="519" t="s">
        <v>0</v>
      </c>
      <c r="E70" s="384"/>
      <c r="F70" s="384"/>
      <c r="G70" s="384"/>
      <c r="H70" s="384"/>
      <c r="I70" s="384"/>
      <c r="J70" s="385"/>
      <c r="K70" s="347"/>
      <c r="L70" s="570" t="s">
        <v>1</v>
      </c>
      <c r="M70" s="570"/>
      <c r="N70" s="570"/>
      <c r="O70" s="570"/>
      <c r="P70" s="570"/>
      <c r="Q70" s="570"/>
      <c r="R70" s="570"/>
      <c r="S70" s="570"/>
      <c r="T70" s="570"/>
      <c r="U70" s="570"/>
      <c r="V70" s="570"/>
      <c r="W70" s="570"/>
      <c r="X70" s="95"/>
    </row>
    <row r="71" spans="1:33" s="95" customFormat="1" ht="11.5" customHeight="1" x14ac:dyDescent="0.2">
      <c r="B71" s="570"/>
      <c r="C71" s="570"/>
      <c r="D71" s="520"/>
      <c r="E71" s="386"/>
      <c r="F71" s="386"/>
      <c r="G71" s="386"/>
      <c r="H71" s="386"/>
      <c r="I71" s="386"/>
      <c r="J71" s="387"/>
      <c r="K71" s="348"/>
      <c r="L71" s="570"/>
      <c r="M71" s="570"/>
      <c r="N71" s="570"/>
      <c r="O71" s="570"/>
      <c r="P71" s="570"/>
      <c r="Q71" s="570"/>
      <c r="R71" s="570"/>
      <c r="S71" s="570"/>
      <c r="T71" s="570"/>
      <c r="U71" s="570"/>
      <c r="V71" s="570"/>
      <c r="W71" s="570"/>
    </row>
    <row r="72" spans="1:33" s="95" customFormat="1" ht="23.25" customHeight="1" x14ac:dyDescent="0.2">
      <c r="B72" s="714" t="s">
        <v>240</v>
      </c>
      <c r="C72" s="715"/>
      <c r="D72" s="561" t="s">
        <v>163</v>
      </c>
      <c r="E72" s="630"/>
      <c r="F72" s="630"/>
      <c r="G72" s="630"/>
      <c r="H72" s="630"/>
      <c r="I72" s="630"/>
      <c r="J72" s="710"/>
      <c r="K72" s="351">
        <v>1</v>
      </c>
      <c r="L72" s="253" t="s">
        <v>6</v>
      </c>
      <c r="M72" s="553" t="s">
        <v>511</v>
      </c>
      <c r="N72" s="554"/>
      <c r="O72" s="554"/>
      <c r="P72" s="554"/>
      <c r="Q72" s="554"/>
      <c r="R72" s="554"/>
      <c r="S72" s="554"/>
      <c r="T72" s="554"/>
      <c r="U72" s="554"/>
      <c r="V72" s="554"/>
      <c r="W72" s="555"/>
      <c r="AG72" s="95">
        <v>1</v>
      </c>
    </row>
    <row r="73" spans="1:33" s="95" customFormat="1" ht="23.25" customHeight="1" x14ac:dyDescent="0.2">
      <c r="B73" s="716"/>
      <c r="C73" s="717"/>
      <c r="D73" s="597" t="s">
        <v>176</v>
      </c>
      <c r="E73" s="598"/>
      <c r="F73" s="598"/>
      <c r="G73" s="598"/>
      <c r="H73" s="598"/>
      <c r="I73" s="598"/>
      <c r="J73" s="599"/>
      <c r="K73" s="257">
        <v>2</v>
      </c>
      <c r="L73" s="253" t="s">
        <v>6</v>
      </c>
      <c r="M73" s="553" t="s">
        <v>511</v>
      </c>
      <c r="N73" s="554"/>
      <c r="O73" s="554"/>
      <c r="P73" s="554"/>
      <c r="Q73" s="554"/>
      <c r="R73" s="554"/>
      <c r="S73" s="554"/>
      <c r="T73" s="554"/>
      <c r="U73" s="554"/>
      <c r="V73" s="554"/>
      <c r="W73" s="555"/>
      <c r="AG73" s="95">
        <v>2</v>
      </c>
    </row>
    <row r="74" spans="1:33" s="95" customFormat="1" ht="23" customHeight="1" x14ac:dyDescent="0.2">
      <c r="B74" s="750" t="s">
        <v>146</v>
      </c>
      <c r="C74" s="760"/>
      <c r="D74" s="597" t="s">
        <v>463</v>
      </c>
      <c r="E74" s="598"/>
      <c r="F74" s="598"/>
      <c r="G74" s="598"/>
      <c r="H74" s="598"/>
      <c r="I74" s="598"/>
      <c r="J74" s="599"/>
      <c r="K74" s="257">
        <v>301</v>
      </c>
      <c r="L74" s="253" t="s">
        <v>6</v>
      </c>
      <c r="M74" s="553" t="s">
        <v>512</v>
      </c>
      <c r="N74" s="554"/>
      <c r="O74" s="554"/>
      <c r="P74" s="554"/>
      <c r="Q74" s="554"/>
      <c r="R74" s="554"/>
      <c r="S74" s="554"/>
      <c r="T74" s="554"/>
      <c r="U74" s="554"/>
      <c r="V74" s="554"/>
      <c r="W74" s="555"/>
      <c r="AG74" s="95">
        <v>301</v>
      </c>
    </row>
    <row r="75" spans="1:33" s="95" customFormat="1" ht="23" customHeight="1" x14ac:dyDescent="0.2">
      <c r="B75" s="761"/>
      <c r="C75" s="762"/>
      <c r="D75" s="597" t="s">
        <v>460</v>
      </c>
      <c r="E75" s="598"/>
      <c r="F75" s="598"/>
      <c r="G75" s="598"/>
      <c r="H75" s="598"/>
      <c r="I75" s="598"/>
      <c r="J75" s="599"/>
      <c r="K75" s="257">
        <v>302</v>
      </c>
      <c r="L75" s="253" t="s">
        <v>6</v>
      </c>
      <c r="M75" s="553" t="s">
        <v>512</v>
      </c>
      <c r="N75" s="554"/>
      <c r="O75" s="554"/>
      <c r="P75" s="554"/>
      <c r="Q75" s="554"/>
      <c r="R75" s="554"/>
      <c r="S75" s="554"/>
      <c r="T75" s="554"/>
      <c r="U75" s="554"/>
      <c r="V75" s="554"/>
      <c r="W75" s="555"/>
      <c r="AG75" s="95">
        <v>302</v>
      </c>
    </row>
    <row r="76" spans="1:33" s="95" customFormat="1" ht="23.25" customHeight="1" x14ac:dyDescent="0.2">
      <c r="B76" s="611" t="s">
        <v>14</v>
      </c>
      <c r="C76" s="611" t="s">
        <v>13</v>
      </c>
      <c r="D76" s="711" t="s">
        <v>164</v>
      </c>
      <c r="E76" s="712"/>
      <c r="F76" s="712"/>
      <c r="G76" s="712"/>
      <c r="H76" s="712"/>
      <c r="I76" s="712"/>
      <c r="J76" s="713"/>
      <c r="K76" s="352">
        <v>4</v>
      </c>
      <c r="L76" s="253" t="s">
        <v>6</v>
      </c>
      <c r="M76" s="608" t="s">
        <v>513</v>
      </c>
      <c r="N76" s="609"/>
      <c r="O76" s="609"/>
      <c r="P76" s="609"/>
      <c r="Q76" s="609"/>
      <c r="R76" s="609"/>
      <c r="S76" s="609"/>
      <c r="T76" s="609"/>
      <c r="U76" s="609"/>
      <c r="V76" s="609"/>
      <c r="W76" s="610"/>
      <c r="AG76" s="95">
        <v>4</v>
      </c>
    </row>
    <row r="77" spans="1:33" s="95" customFormat="1" ht="23.25" customHeight="1" x14ac:dyDescent="0.2">
      <c r="B77" s="612"/>
      <c r="C77" s="612"/>
      <c r="D77" s="597" t="s">
        <v>177</v>
      </c>
      <c r="E77" s="598"/>
      <c r="F77" s="598"/>
      <c r="G77" s="598"/>
      <c r="H77" s="598"/>
      <c r="I77" s="598"/>
      <c r="J77" s="599"/>
      <c r="K77" s="257">
        <v>5</v>
      </c>
      <c r="L77" s="253" t="s">
        <v>6</v>
      </c>
      <c r="M77" s="553" t="s">
        <v>511</v>
      </c>
      <c r="N77" s="554"/>
      <c r="O77" s="554"/>
      <c r="P77" s="554"/>
      <c r="Q77" s="554"/>
      <c r="R77" s="554"/>
      <c r="S77" s="554"/>
      <c r="T77" s="554"/>
      <c r="U77" s="554"/>
      <c r="V77" s="554"/>
      <c r="W77" s="555"/>
      <c r="AG77" s="95">
        <v>5</v>
      </c>
    </row>
    <row r="78" spans="1:33" s="95" customFormat="1" ht="23.25" customHeight="1" x14ac:dyDescent="0.2">
      <c r="B78" s="612"/>
      <c r="C78" s="613"/>
      <c r="D78" s="597" t="s">
        <v>165</v>
      </c>
      <c r="E78" s="598"/>
      <c r="F78" s="598"/>
      <c r="G78" s="598"/>
      <c r="H78" s="598"/>
      <c r="I78" s="598"/>
      <c r="J78" s="599"/>
      <c r="K78" s="257">
        <v>6</v>
      </c>
      <c r="L78" s="253" t="s">
        <v>6</v>
      </c>
      <c r="M78" s="608" t="s">
        <v>513</v>
      </c>
      <c r="N78" s="609"/>
      <c r="O78" s="609"/>
      <c r="P78" s="609"/>
      <c r="Q78" s="609"/>
      <c r="R78" s="609"/>
      <c r="S78" s="609"/>
      <c r="T78" s="609"/>
      <c r="U78" s="609"/>
      <c r="V78" s="609"/>
      <c r="W78" s="610"/>
      <c r="AA78" s="95" t="s">
        <v>6</v>
      </c>
      <c r="AG78" s="95">
        <v>6</v>
      </c>
    </row>
    <row r="79" spans="1:33" s="95" customFormat="1" ht="23.25" customHeight="1" x14ac:dyDescent="0.2">
      <c r="B79" s="612"/>
      <c r="C79" s="611" t="s">
        <v>2</v>
      </c>
      <c r="D79" s="597" t="s">
        <v>166</v>
      </c>
      <c r="E79" s="598"/>
      <c r="F79" s="598"/>
      <c r="G79" s="598"/>
      <c r="H79" s="598"/>
      <c r="I79" s="598"/>
      <c r="J79" s="599"/>
      <c r="K79" s="257">
        <v>7</v>
      </c>
      <c r="L79" s="253" t="s">
        <v>6</v>
      </c>
      <c r="M79" s="553" t="s">
        <v>511</v>
      </c>
      <c r="N79" s="554"/>
      <c r="O79" s="554"/>
      <c r="P79" s="554"/>
      <c r="Q79" s="554"/>
      <c r="R79" s="554"/>
      <c r="S79" s="554"/>
      <c r="T79" s="554"/>
      <c r="U79" s="554"/>
      <c r="V79" s="554"/>
      <c r="W79" s="555"/>
      <c r="AA79" s="95" t="s">
        <v>258</v>
      </c>
      <c r="AG79" s="95">
        <v>7</v>
      </c>
    </row>
    <row r="80" spans="1:33" s="95" customFormat="1" ht="23.25" customHeight="1" x14ac:dyDescent="0.2">
      <c r="B80" s="612"/>
      <c r="C80" s="612"/>
      <c r="D80" s="597" t="s">
        <v>167</v>
      </c>
      <c r="E80" s="598"/>
      <c r="F80" s="598"/>
      <c r="G80" s="598"/>
      <c r="H80" s="598"/>
      <c r="I80" s="598"/>
      <c r="J80" s="599"/>
      <c r="K80" s="257">
        <v>8</v>
      </c>
      <c r="L80" s="253" t="s">
        <v>6</v>
      </c>
      <c r="M80" s="608" t="s">
        <v>513</v>
      </c>
      <c r="N80" s="609"/>
      <c r="O80" s="609"/>
      <c r="P80" s="609"/>
      <c r="Q80" s="609"/>
      <c r="R80" s="609"/>
      <c r="S80" s="609"/>
      <c r="T80" s="609"/>
      <c r="U80" s="609"/>
      <c r="V80" s="609"/>
      <c r="W80" s="610"/>
      <c r="AG80" s="95">
        <v>8</v>
      </c>
    </row>
    <row r="81" spans="1:33" s="95" customFormat="1" ht="23.25" customHeight="1" x14ac:dyDescent="0.2">
      <c r="B81" s="612"/>
      <c r="C81" s="613"/>
      <c r="D81" s="597" t="s">
        <v>168</v>
      </c>
      <c r="E81" s="598"/>
      <c r="F81" s="598"/>
      <c r="G81" s="598"/>
      <c r="H81" s="598"/>
      <c r="I81" s="598"/>
      <c r="J81" s="599"/>
      <c r="K81" s="257">
        <v>9</v>
      </c>
      <c r="L81" s="253" t="s">
        <v>6</v>
      </c>
      <c r="M81" s="608" t="s">
        <v>513</v>
      </c>
      <c r="N81" s="609"/>
      <c r="O81" s="609"/>
      <c r="P81" s="609"/>
      <c r="Q81" s="609"/>
      <c r="R81" s="609"/>
      <c r="S81" s="609"/>
      <c r="T81" s="609"/>
      <c r="U81" s="609"/>
      <c r="V81" s="609"/>
      <c r="W81" s="610"/>
      <c r="AG81" s="95">
        <v>9</v>
      </c>
    </row>
    <row r="82" spans="1:33" s="95" customFormat="1" ht="23.25" customHeight="1" x14ac:dyDescent="0.2">
      <c r="B82" s="612"/>
      <c r="C82" s="611" t="s">
        <v>3</v>
      </c>
      <c r="D82" s="597" t="s">
        <v>169</v>
      </c>
      <c r="E82" s="598"/>
      <c r="F82" s="598"/>
      <c r="G82" s="598"/>
      <c r="H82" s="598"/>
      <c r="I82" s="598"/>
      <c r="J82" s="599"/>
      <c r="K82" s="257">
        <v>10</v>
      </c>
      <c r="L82" s="254" t="s">
        <v>443</v>
      </c>
      <c r="M82" s="553" t="str">
        <f>IF(L82="○",AA82,AA83)</f>
        <v>－</v>
      </c>
      <c r="N82" s="554"/>
      <c r="O82" s="554"/>
      <c r="P82" s="554"/>
      <c r="Q82" s="554"/>
      <c r="R82" s="554"/>
      <c r="S82" s="554"/>
      <c r="T82" s="554"/>
      <c r="U82" s="554"/>
      <c r="V82" s="554"/>
      <c r="W82" s="555"/>
      <c r="AA82" s="95" t="s">
        <v>514</v>
      </c>
      <c r="AB82" s="95" t="s">
        <v>515</v>
      </c>
      <c r="AG82" s="95" t="str">
        <f>IF(L82="○",K82,"")</f>
        <v/>
      </c>
    </row>
    <row r="83" spans="1:33" s="95" customFormat="1" ht="23.25" customHeight="1" x14ac:dyDescent="0.2">
      <c r="B83" s="612"/>
      <c r="C83" s="612"/>
      <c r="D83" s="597" t="s">
        <v>170</v>
      </c>
      <c r="E83" s="598"/>
      <c r="F83" s="598"/>
      <c r="G83" s="598"/>
      <c r="H83" s="598"/>
      <c r="I83" s="598"/>
      <c r="J83" s="599"/>
      <c r="K83" s="257">
        <v>11</v>
      </c>
      <c r="L83" s="248" t="s">
        <v>443</v>
      </c>
      <c r="M83" s="553" t="str">
        <f>IF(L83="○",AB82,AB83)</f>
        <v>－</v>
      </c>
      <c r="N83" s="554"/>
      <c r="O83" s="554"/>
      <c r="P83" s="554"/>
      <c r="Q83" s="554"/>
      <c r="R83" s="554"/>
      <c r="S83" s="554"/>
      <c r="T83" s="554"/>
      <c r="U83" s="554"/>
      <c r="V83" s="554"/>
      <c r="W83" s="555"/>
      <c r="AA83" s="96" t="s">
        <v>258</v>
      </c>
      <c r="AB83" s="96" t="s">
        <v>258</v>
      </c>
      <c r="AG83" s="95" t="str">
        <f t="shared" ref="AG83:AG92" si="3">IF(L83="○",K83,"")</f>
        <v/>
      </c>
    </row>
    <row r="84" spans="1:33" s="95" customFormat="1" ht="23.25" customHeight="1" x14ac:dyDescent="0.2">
      <c r="B84" s="612"/>
      <c r="C84" s="613"/>
      <c r="D84" s="597" t="s">
        <v>171</v>
      </c>
      <c r="E84" s="598"/>
      <c r="F84" s="598"/>
      <c r="G84" s="598"/>
      <c r="H84" s="598"/>
      <c r="I84" s="598"/>
      <c r="J84" s="599"/>
      <c r="K84" s="257">
        <v>12</v>
      </c>
      <c r="L84" s="248" t="s">
        <v>443</v>
      </c>
      <c r="M84" s="553" t="str">
        <f>IF(L84="○",AB82,AB83)</f>
        <v>－</v>
      </c>
      <c r="N84" s="554"/>
      <c r="O84" s="554"/>
      <c r="P84" s="554"/>
      <c r="Q84" s="554"/>
      <c r="R84" s="554"/>
      <c r="S84" s="554"/>
      <c r="T84" s="554"/>
      <c r="U84" s="554"/>
      <c r="V84" s="554"/>
      <c r="W84" s="555"/>
      <c r="AG84" s="95" t="str">
        <f t="shared" si="3"/>
        <v/>
      </c>
    </row>
    <row r="85" spans="1:33" s="95" customFormat="1" ht="23.25" customHeight="1" x14ac:dyDescent="0.2">
      <c r="B85" s="612"/>
      <c r="C85" s="611" t="s">
        <v>4</v>
      </c>
      <c r="D85" s="597" t="s">
        <v>172</v>
      </c>
      <c r="E85" s="598"/>
      <c r="F85" s="598"/>
      <c r="G85" s="598"/>
      <c r="H85" s="598"/>
      <c r="I85" s="598"/>
      <c r="J85" s="599"/>
      <c r="K85" s="257">
        <v>13</v>
      </c>
      <c r="L85" s="254" t="s">
        <v>443</v>
      </c>
      <c r="M85" s="553" t="str">
        <f>IF(L85="○",AA82,AA83)</f>
        <v>－</v>
      </c>
      <c r="N85" s="554"/>
      <c r="O85" s="554"/>
      <c r="P85" s="554"/>
      <c r="Q85" s="554"/>
      <c r="R85" s="554"/>
      <c r="S85" s="554"/>
      <c r="T85" s="554"/>
      <c r="U85" s="554"/>
      <c r="V85" s="554"/>
      <c r="W85" s="555"/>
      <c r="AG85" s="95" t="str">
        <f t="shared" si="3"/>
        <v/>
      </c>
    </row>
    <row r="86" spans="1:33" s="95" customFormat="1" ht="23.25" customHeight="1" x14ac:dyDescent="0.2">
      <c r="B86" s="612"/>
      <c r="C86" s="612"/>
      <c r="D86" s="597" t="s">
        <v>173</v>
      </c>
      <c r="E86" s="598"/>
      <c r="F86" s="598"/>
      <c r="G86" s="598"/>
      <c r="H86" s="598"/>
      <c r="I86" s="598"/>
      <c r="J86" s="599"/>
      <c r="K86" s="257">
        <v>14</v>
      </c>
      <c r="L86" s="248" t="s">
        <v>443</v>
      </c>
      <c r="M86" s="553" t="str">
        <f>IF(L86="○",AB82,AB83)</f>
        <v>－</v>
      </c>
      <c r="N86" s="554"/>
      <c r="O86" s="554"/>
      <c r="P86" s="554"/>
      <c r="Q86" s="554"/>
      <c r="R86" s="554"/>
      <c r="S86" s="554"/>
      <c r="T86" s="554"/>
      <c r="U86" s="554"/>
      <c r="V86" s="554"/>
      <c r="W86" s="555"/>
      <c r="AG86" s="95" t="str">
        <f t="shared" si="3"/>
        <v/>
      </c>
    </row>
    <row r="87" spans="1:33" s="95" customFormat="1" ht="23.25" customHeight="1" x14ac:dyDescent="0.2">
      <c r="B87" s="612"/>
      <c r="C87" s="613"/>
      <c r="D87" s="597" t="s">
        <v>174</v>
      </c>
      <c r="E87" s="598"/>
      <c r="F87" s="598"/>
      <c r="G87" s="598"/>
      <c r="H87" s="598"/>
      <c r="I87" s="598"/>
      <c r="J87" s="599"/>
      <c r="K87" s="257">
        <v>15</v>
      </c>
      <c r="L87" s="248" t="s">
        <v>443</v>
      </c>
      <c r="M87" s="553" t="str">
        <f>IF(L87="○",AB82,AB83)</f>
        <v>－</v>
      </c>
      <c r="N87" s="554"/>
      <c r="O87" s="554"/>
      <c r="P87" s="554"/>
      <c r="Q87" s="554"/>
      <c r="R87" s="554"/>
      <c r="S87" s="554"/>
      <c r="T87" s="554"/>
      <c r="U87" s="554"/>
      <c r="V87" s="554"/>
      <c r="W87" s="555"/>
      <c r="AG87" s="95" t="str">
        <f t="shared" si="3"/>
        <v/>
      </c>
    </row>
    <row r="88" spans="1:33" s="95" customFormat="1" ht="23.25" customHeight="1" x14ac:dyDescent="0.2">
      <c r="A88" s="177"/>
      <c r="B88" s="613"/>
      <c r="C88" s="255" t="s">
        <v>12</v>
      </c>
      <c r="D88" s="597" t="s">
        <v>175</v>
      </c>
      <c r="E88" s="598"/>
      <c r="F88" s="598"/>
      <c r="G88" s="598"/>
      <c r="H88" s="598"/>
      <c r="I88" s="598"/>
      <c r="J88" s="599"/>
      <c r="K88" s="257">
        <v>16</v>
      </c>
      <c r="L88" s="253" t="s">
        <v>6</v>
      </c>
      <c r="M88" s="553" t="s">
        <v>516</v>
      </c>
      <c r="N88" s="554"/>
      <c r="O88" s="554"/>
      <c r="P88" s="554"/>
      <c r="Q88" s="554"/>
      <c r="R88" s="554"/>
      <c r="S88" s="554"/>
      <c r="T88" s="554"/>
      <c r="U88" s="554"/>
      <c r="V88" s="554"/>
      <c r="W88" s="555"/>
      <c r="AG88" s="95">
        <v>16</v>
      </c>
    </row>
    <row r="89" spans="1:33" s="95" customFormat="1" ht="23.25" customHeight="1" x14ac:dyDescent="0.2">
      <c r="B89" s="593" t="s">
        <v>517</v>
      </c>
      <c r="C89" s="596" t="s">
        <v>13</v>
      </c>
      <c r="D89" s="597" t="s">
        <v>441</v>
      </c>
      <c r="E89" s="598"/>
      <c r="F89" s="598"/>
      <c r="G89" s="598"/>
      <c r="H89" s="598"/>
      <c r="I89" s="598"/>
      <c r="J89" s="599"/>
      <c r="K89" s="257">
        <v>100</v>
      </c>
      <c r="L89" s="248" t="s">
        <v>443</v>
      </c>
      <c r="M89" s="553" t="str">
        <f>IF(L89="○",AA89,AA90)</f>
        <v>－</v>
      </c>
      <c r="N89" s="554"/>
      <c r="O89" s="554"/>
      <c r="P89" s="554"/>
      <c r="Q89" s="554"/>
      <c r="R89" s="554"/>
      <c r="S89" s="554"/>
      <c r="T89" s="554"/>
      <c r="U89" s="554"/>
      <c r="V89" s="554"/>
      <c r="W89" s="555"/>
      <c r="AA89" s="95" t="s">
        <v>518</v>
      </c>
      <c r="AG89" s="95" t="str">
        <f t="shared" si="3"/>
        <v/>
      </c>
    </row>
    <row r="90" spans="1:33" s="95" customFormat="1" ht="23.25" customHeight="1" x14ac:dyDescent="0.2">
      <c r="B90" s="594"/>
      <c r="C90" s="596"/>
      <c r="D90" s="597" t="s">
        <v>442</v>
      </c>
      <c r="E90" s="598"/>
      <c r="F90" s="598"/>
      <c r="G90" s="598"/>
      <c r="H90" s="598"/>
      <c r="I90" s="598"/>
      <c r="J90" s="599"/>
      <c r="K90" s="257">
        <v>101</v>
      </c>
      <c r="L90" s="248" t="s">
        <v>443</v>
      </c>
      <c r="M90" s="553" t="str">
        <f>IF(L90="○",AA89,AA90)</f>
        <v>－</v>
      </c>
      <c r="N90" s="554"/>
      <c r="O90" s="554"/>
      <c r="P90" s="554"/>
      <c r="Q90" s="554"/>
      <c r="R90" s="554"/>
      <c r="S90" s="554"/>
      <c r="T90" s="554"/>
      <c r="U90" s="554"/>
      <c r="V90" s="554"/>
      <c r="W90" s="555"/>
      <c r="AA90" s="96" t="s">
        <v>258</v>
      </c>
      <c r="AG90" s="95" t="str">
        <f t="shared" si="3"/>
        <v/>
      </c>
    </row>
    <row r="91" spans="1:33" s="95" customFormat="1" ht="23.25" customHeight="1" x14ac:dyDescent="0.2">
      <c r="B91" s="594"/>
      <c r="C91" s="255" t="s">
        <v>2</v>
      </c>
      <c r="D91" s="597" t="s">
        <v>506</v>
      </c>
      <c r="E91" s="598"/>
      <c r="F91" s="598"/>
      <c r="G91" s="598"/>
      <c r="H91" s="598"/>
      <c r="I91" s="598"/>
      <c r="J91" s="599"/>
      <c r="K91" s="257">
        <v>102</v>
      </c>
      <c r="L91" s="248" t="s">
        <v>443</v>
      </c>
      <c r="M91" s="553" t="str">
        <f>IF(L91="○",AA89,AA90)</f>
        <v>－</v>
      </c>
      <c r="N91" s="554"/>
      <c r="O91" s="554"/>
      <c r="P91" s="554"/>
      <c r="Q91" s="554"/>
      <c r="R91" s="554"/>
      <c r="S91" s="554"/>
      <c r="T91" s="554"/>
      <c r="U91" s="554"/>
      <c r="V91" s="554"/>
      <c r="W91" s="555"/>
      <c r="AG91" s="95" t="str">
        <f t="shared" si="3"/>
        <v/>
      </c>
    </row>
    <row r="92" spans="1:33" s="95" customFormat="1" ht="23.25" customHeight="1" x14ac:dyDescent="0.2">
      <c r="B92" s="595"/>
      <c r="C92" s="255" t="s">
        <v>4</v>
      </c>
      <c r="D92" s="597" t="s">
        <v>507</v>
      </c>
      <c r="E92" s="598"/>
      <c r="F92" s="598"/>
      <c r="G92" s="598"/>
      <c r="H92" s="598"/>
      <c r="I92" s="598"/>
      <c r="J92" s="599"/>
      <c r="K92" s="257">
        <v>103</v>
      </c>
      <c r="L92" s="248" t="s">
        <v>443</v>
      </c>
      <c r="M92" s="553" t="str">
        <f>IF(L92="○",AA89,AA90)</f>
        <v>－</v>
      </c>
      <c r="N92" s="554"/>
      <c r="O92" s="554"/>
      <c r="P92" s="554"/>
      <c r="Q92" s="554"/>
      <c r="R92" s="554"/>
      <c r="S92" s="554"/>
      <c r="T92" s="554"/>
      <c r="U92" s="554"/>
      <c r="V92" s="554"/>
      <c r="W92" s="555"/>
      <c r="AG92" s="95" t="str">
        <f t="shared" si="3"/>
        <v/>
      </c>
    </row>
    <row r="93" spans="1:33" s="95" customFormat="1" ht="23.25" customHeight="1" x14ac:dyDescent="0.2">
      <c r="B93" s="584" t="s">
        <v>5</v>
      </c>
      <c r="C93" s="766"/>
      <c r="D93" s="766"/>
      <c r="E93" s="766"/>
      <c r="F93" s="766"/>
      <c r="G93" s="766"/>
      <c r="H93" s="766"/>
      <c r="I93" s="766"/>
      <c r="J93" s="767"/>
      <c r="K93" s="349"/>
      <c r="L93" s="253" t="s">
        <v>6</v>
      </c>
      <c r="M93" s="553" t="s">
        <v>511</v>
      </c>
      <c r="N93" s="554"/>
      <c r="O93" s="554"/>
      <c r="P93" s="554"/>
      <c r="Q93" s="554"/>
      <c r="R93" s="554"/>
      <c r="S93" s="554"/>
      <c r="T93" s="554"/>
      <c r="U93" s="554"/>
      <c r="V93" s="554"/>
      <c r="W93" s="555"/>
    </row>
    <row r="94" spans="1:33" s="217" customFormat="1" ht="24.75" customHeight="1" x14ac:dyDescent="0.55000000000000004">
      <c r="B94" s="218" t="s">
        <v>115</v>
      </c>
      <c r="C94" s="219"/>
      <c r="D94" s="219"/>
      <c r="E94" s="219"/>
      <c r="F94" s="219"/>
      <c r="G94" s="219"/>
      <c r="H94" s="219"/>
      <c r="I94" s="219"/>
      <c r="J94" s="219"/>
      <c r="K94" s="219"/>
      <c r="L94" s="219"/>
      <c r="M94" s="219"/>
      <c r="N94" s="219"/>
      <c r="O94" s="219"/>
      <c r="P94" s="219"/>
      <c r="Q94" s="219"/>
      <c r="R94" s="219"/>
      <c r="S94" s="219"/>
      <c r="T94" s="219"/>
      <c r="U94" s="219"/>
      <c r="V94" s="219"/>
      <c r="W94" s="219"/>
      <c r="X94" s="219"/>
    </row>
    <row r="95" spans="1:33" s="220" customFormat="1" ht="23.25" customHeight="1" x14ac:dyDescent="0.2">
      <c r="B95" s="221" t="s">
        <v>178</v>
      </c>
      <c r="C95" s="222"/>
      <c r="D95" s="222"/>
      <c r="E95" s="222"/>
      <c r="F95" s="222"/>
      <c r="G95" s="222"/>
      <c r="H95" s="222"/>
      <c r="I95" s="222"/>
      <c r="J95" s="222"/>
      <c r="K95" s="222"/>
      <c r="L95" s="222"/>
      <c r="M95" s="106"/>
      <c r="N95" s="106"/>
      <c r="O95" s="222"/>
      <c r="P95" s="106"/>
      <c r="Q95" s="222"/>
      <c r="R95" s="154"/>
      <c r="S95" s="222"/>
      <c r="T95" s="154"/>
      <c r="U95" s="222"/>
      <c r="V95" s="154"/>
      <c r="W95" s="222"/>
      <c r="X95" s="154"/>
      <c r="Y95" s="223"/>
    </row>
    <row r="96" spans="1:33" s="220" customFormat="1" ht="23.25" customHeight="1" x14ac:dyDescent="0.2">
      <c r="B96" s="216"/>
      <c r="C96" s="224" t="s">
        <v>179</v>
      </c>
      <c r="D96" s="222"/>
      <c r="E96" s="106"/>
      <c r="F96" s="222"/>
      <c r="G96" s="222"/>
      <c r="H96" s="222"/>
      <c r="I96" s="222"/>
      <c r="J96" s="222"/>
      <c r="K96" s="222"/>
      <c r="L96" s="222"/>
      <c r="M96" s="222"/>
      <c r="N96" s="216"/>
      <c r="O96" s="224" t="s">
        <v>182</v>
      </c>
      <c r="P96" s="154"/>
      <c r="Q96" s="154"/>
      <c r="R96" s="154"/>
      <c r="S96" s="154"/>
      <c r="T96" s="154"/>
      <c r="U96" s="154"/>
      <c r="V96" s="154"/>
      <c r="W96" s="154"/>
      <c r="X96" s="106"/>
      <c r="Y96" s="223"/>
    </row>
    <row r="97" spans="2:33" s="220" customFormat="1" ht="23.25" customHeight="1" x14ac:dyDescent="0.2">
      <c r="B97" s="216"/>
      <c r="C97" s="224" t="s">
        <v>180</v>
      </c>
      <c r="D97" s="222"/>
      <c r="E97" s="106"/>
      <c r="F97" s="222"/>
      <c r="G97" s="222"/>
      <c r="H97" s="222"/>
      <c r="I97" s="222"/>
      <c r="J97" s="222"/>
      <c r="K97" s="222"/>
      <c r="L97" s="222"/>
      <c r="M97" s="222"/>
      <c r="N97" s="216"/>
      <c r="O97" s="590" t="s">
        <v>183</v>
      </c>
      <c r="P97" s="591"/>
      <c r="Q97" s="591"/>
      <c r="R97" s="591"/>
      <c r="S97" s="591"/>
      <c r="T97" s="591"/>
      <c r="U97" s="591"/>
      <c r="V97" s="591"/>
      <c r="W97" s="591"/>
      <c r="X97" s="591"/>
      <c r="Y97" s="223"/>
    </row>
    <row r="98" spans="2:33" s="220" customFormat="1" ht="23.25" customHeight="1" x14ac:dyDescent="0.2">
      <c r="B98" s="216"/>
      <c r="C98" s="224" t="s">
        <v>181</v>
      </c>
      <c r="D98" s="222"/>
      <c r="E98" s="106"/>
      <c r="F98" s="222"/>
      <c r="G98" s="222"/>
      <c r="H98" s="222"/>
      <c r="I98" s="222"/>
      <c r="J98" s="222"/>
      <c r="K98" s="222"/>
      <c r="L98" s="222"/>
      <c r="M98" s="222"/>
      <c r="N98" s="216"/>
      <c r="O98" s="224" t="s">
        <v>184</v>
      </c>
      <c r="P98" s="154"/>
      <c r="Q98" s="106"/>
      <c r="R98" s="587"/>
      <c r="S98" s="588"/>
      <c r="T98" s="588"/>
      <c r="U98" s="588"/>
      <c r="V98" s="588"/>
      <c r="W98" s="589"/>
      <c r="X98" s="106"/>
      <c r="Y98" s="223"/>
    </row>
    <row r="99" spans="2:33" s="220" customFormat="1" ht="25.5" customHeight="1" x14ac:dyDescent="0.2">
      <c r="B99" s="225" t="s">
        <v>188</v>
      </c>
      <c r="C99" s="222"/>
      <c r="D99" s="222"/>
      <c r="E99" s="222"/>
      <c r="F99" s="222"/>
      <c r="G99" s="222"/>
      <c r="H99" s="222"/>
      <c r="I99" s="222"/>
      <c r="J99" s="222"/>
      <c r="K99" s="222"/>
      <c r="L99" s="222"/>
      <c r="M99" s="106"/>
      <c r="N99" s="226"/>
      <c r="O99" s="106"/>
      <c r="P99" s="222"/>
      <c r="Q99" s="154"/>
      <c r="R99" s="222"/>
      <c r="S99" s="154"/>
      <c r="T99" s="222"/>
      <c r="U99" s="154"/>
      <c r="V99" s="222"/>
      <c r="W99" s="154"/>
      <c r="X99" s="106"/>
      <c r="Y99" s="223"/>
    </row>
    <row r="100" spans="2:33" s="220" customFormat="1" ht="23.25" customHeight="1" x14ac:dyDescent="0.2">
      <c r="B100" s="216"/>
      <c r="C100" s="224" t="s">
        <v>185</v>
      </c>
      <c r="D100" s="106"/>
      <c r="E100" s="222"/>
      <c r="F100" s="222"/>
      <c r="G100" s="222"/>
      <c r="H100" s="222"/>
      <c r="I100" s="222"/>
      <c r="J100" s="222"/>
      <c r="K100" s="222"/>
      <c r="L100" s="222"/>
      <c r="M100" s="222"/>
      <c r="N100" s="216"/>
      <c r="O100" s="224" t="s">
        <v>189</v>
      </c>
      <c r="P100" s="154"/>
      <c r="Q100" s="154"/>
      <c r="R100" s="154"/>
      <c r="S100" s="154"/>
      <c r="T100" s="154"/>
      <c r="U100" s="154"/>
      <c r="V100" s="154"/>
      <c r="W100" s="154"/>
      <c r="X100" s="106"/>
      <c r="Y100" s="223"/>
    </row>
    <row r="101" spans="2:33" s="220" customFormat="1" ht="23.25" customHeight="1" x14ac:dyDescent="0.2">
      <c r="B101" s="216"/>
      <c r="C101" s="224" t="s">
        <v>186</v>
      </c>
      <c r="D101" s="106"/>
      <c r="E101" s="222"/>
      <c r="F101" s="222"/>
      <c r="G101" s="222"/>
      <c r="H101" s="222"/>
      <c r="I101" s="222"/>
      <c r="J101" s="222"/>
      <c r="K101" s="222"/>
      <c r="L101" s="222"/>
      <c r="M101" s="222"/>
      <c r="N101" s="216"/>
      <c r="O101" s="224" t="s">
        <v>190</v>
      </c>
      <c r="P101" s="154"/>
      <c r="Q101" s="106"/>
      <c r="R101" s="587"/>
      <c r="S101" s="588"/>
      <c r="T101" s="588"/>
      <c r="U101" s="588"/>
      <c r="V101" s="588"/>
      <c r="W101" s="589"/>
      <c r="X101" s="106"/>
      <c r="Y101" s="223"/>
    </row>
    <row r="102" spans="2:33" s="220" customFormat="1" ht="23.25" customHeight="1" x14ac:dyDescent="0.2">
      <c r="B102" s="216"/>
      <c r="C102" s="224" t="s">
        <v>187</v>
      </c>
      <c r="D102" s="106"/>
      <c r="E102" s="222"/>
      <c r="F102" s="222"/>
      <c r="G102" s="222"/>
      <c r="H102" s="222"/>
      <c r="I102" s="222"/>
      <c r="J102" s="222"/>
      <c r="K102" s="222"/>
      <c r="L102" s="222"/>
      <c r="M102" s="222"/>
      <c r="N102" s="106"/>
      <c r="O102" s="226"/>
      <c r="P102" s="222" t="s">
        <v>44</v>
      </c>
      <c r="Q102" s="154"/>
      <c r="R102" s="154"/>
      <c r="S102" s="154"/>
      <c r="T102" s="154"/>
      <c r="U102" s="154"/>
      <c r="V102" s="154"/>
      <c r="W102" s="154"/>
      <c r="X102" s="154"/>
      <c r="Y102" s="223"/>
    </row>
    <row r="103" spans="2:33" s="220" customFormat="1" ht="23.25" customHeight="1" x14ac:dyDescent="0.2">
      <c r="B103" s="225" t="s">
        <v>273</v>
      </c>
      <c r="C103" s="222"/>
      <c r="D103" s="222"/>
      <c r="E103" s="222"/>
      <c r="F103" s="222"/>
      <c r="G103" s="222"/>
      <c r="H103" s="222"/>
      <c r="I103" s="222"/>
      <c r="J103" s="222"/>
      <c r="K103" s="222"/>
      <c r="L103" s="222"/>
      <c r="M103" s="106"/>
      <c r="N103" s="106"/>
      <c r="O103" s="226"/>
      <c r="P103" s="106"/>
      <c r="Q103" s="222"/>
      <c r="R103" s="154"/>
      <c r="S103" s="222"/>
      <c r="T103" s="154"/>
      <c r="U103" s="222"/>
      <c r="V103" s="154"/>
      <c r="W103" s="222"/>
      <c r="X103" s="154"/>
      <c r="Y103" s="223"/>
    </row>
    <row r="104" spans="2:33" s="220" customFormat="1" ht="23.25" customHeight="1" x14ac:dyDescent="0.2">
      <c r="B104" s="216"/>
      <c r="C104" s="224" t="s">
        <v>274</v>
      </c>
      <c r="D104" s="106"/>
      <c r="E104" s="222"/>
      <c r="F104" s="222"/>
      <c r="G104" s="222"/>
      <c r="H104" s="222"/>
      <c r="I104" s="222"/>
      <c r="J104" s="222"/>
      <c r="K104" s="222"/>
      <c r="L104" s="222"/>
      <c r="M104" s="222"/>
      <c r="N104" s="216"/>
      <c r="O104" s="224" t="s">
        <v>194</v>
      </c>
      <c r="P104" s="222"/>
      <c r="Q104" s="222"/>
      <c r="R104" s="222"/>
      <c r="S104" s="222"/>
      <c r="T104" s="222"/>
      <c r="U104" s="222"/>
      <c r="V104" s="106"/>
      <c r="W104" s="154"/>
      <c r="X104" s="106"/>
      <c r="Y104" s="223"/>
    </row>
    <row r="105" spans="2:33" s="220" customFormat="1" ht="23.25" customHeight="1" x14ac:dyDescent="0.2">
      <c r="B105" s="216"/>
      <c r="C105" s="224" t="s">
        <v>191</v>
      </c>
      <c r="D105" s="106"/>
      <c r="E105" s="222"/>
      <c r="F105" s="222"/>
      <c r="G105" s="222"/>
      <c r="H105" s="222"/>
      <c r="I105" s="222"/>
      <c r="J105" s="222"/>
      <c r="K105" s="222"/>
      <c r="L105" s="222"/>
      <c r="M105" s="222"/>
      <c r="N105" s="216"/>
      <c r="O105" s="224" t="s">
        <v>195</v>
      </c>
      <c r="P105" s="222"/>
      <c r="Q105" s="222"/>
      <c r="R105" s="222"/>
      <c r="S105" s="222"/>
      <c r="T105" s="222"/>
      <c r="U105" s="222"/>
      <c r="V105" s="106"/>
      <c r="W105" s="154"/>
      <c r="X105" s="106"/>
      <c r="Y105" s="223"/>
    </row>
    <row r="106" spans="2:33" s="220" customFormat="1" ht="23.25" customHeight="1" x14ac:dyDescent="0.2">
      <c r="B106" s="216"/>
      <c r="C106" s="224" t="s">
        <v>192</v>
      </c>
      <c r="D106" s="106"/>
      <c r="E106" s="222"/>
      <c r="F106" s="222"/>
      <c r="G106" s="222"/>
      <c r="H106" s="222"/>
      <c r="I106" s="222"/>
      <c r="J106" s="222"/>
      <c r="K106" s="222"/>
      <c r="L106" s="222"/>
      <c r="M106" s="222"/>
      <c r="N106" s="216"/>
      <c r="O106" s="224" t="s">
        <v>196</v>
      </c>
      <c r="P106" s="222"/>
      <c r="Q106" s="106"/>
      <c r="R106" s="587"/>
      <c r="S106" s="588"/>
      <c r="T106" s="588"/>
      <c r="U106" s="588"/>
      <c r="V106" s="588"/>
      <c r="W106" s="589"/>
      <c r="X106" s="106"/>
      <c r="Y106" s="223"/>
    </row>
    <row r="107" spans="2:33" s="220" customFormat="1" ht="23.25" customHeight="1" x14ac:dyDescent="0.2">
      <c r="B107" s="216"/>
      <c r="C107" s="224" t="s">
        <v>193</v>
      </c>
      <c r="D107" s="106"/>
      <c r="E107" s="106"/>
      <c r="F107" s="106"/>
      <c r="G107" s="106"/>
      <c r="H107" s="106"/>
      <c r="I107" s="106"/>
      <c r="J107" s="106"/>
      <c r="K107" s="106"/>
      <c r="L107" s="106"/>
      <c r="M107" s="106"/>
      <c r="N107" s="226"/>
      <c r="O107" s="222" t="s">
        <v>44</v>
      </c>
      <c r="P107" s="154"/>
      <c r="Q107" s="106"/>
      <c r="R107" s="106"/>
      <c r="S107" s="106"/>
      <c r="T107" s="106"/>
      <c r="U107" s="106"/>
      <c r="V107" s="106"/>
      <c r="W107" s="106"/>
      <c r="X107" s="106"/>
      <c r="Y107" s="223"/>
    </row>
    <row r="108" spans="2:33" s="220" customFormat="1" ht="23.25" customHeight="1" x14ac:dyDescent="0.2">
      <c r="B108" s="638" t="s">
        <v>197</v>
      </c>
      <c r="C108" s="638"/>
      <c r="D108" s="638"/>
      <c r="E108" s="638"/>
      <c r="F108" s="638"/>
      <c r="G108" s="638"/>
      <c r="H108" s="638"/>
      <c r="I108" s="638"/>
      <c r="J108" s="638"/>
      <c r="K108" s="638"/>
      <c r="L108" s="638"/>
      <c r="M108" s="638"/>
      <c r="N108" s="638"/>
      <c r="O108" s="638"/>
      <c r="P108" s="638"/>
      <c r="Q108" s="638"/>
      <c r="R108" s="638"/>
      <c r="S108" s="638"/>
      <c r="T108" s="638"/>
      <c r="U108" s="638"/>
      <c r="V108" s="638"/>
      <c r="W108" s="638"/>
      <c r="X108" s="638"/>
      <c r="Y108" s="223"/>
      <c r="AG108" s="220">
        <f>IF(B109="○",17,"")</f>
        <v>17</v>
      </c>
    </row>
    <row r="109" spans="2:33" s="220" customFormat="1" ht="23.25" customHeight="1" x14ac:dyDescent="0.2">
      <c r="B109" s="216" t="s">
        <v>47</v>
      </c>
      <c r="C109" s="718" t="s">
        <v>275</v>
      </c>
      <c r="D109" s="434"/>
      <c r="E109" s="434"/>
      <c r="F109" s="434"/>
      <c r="G109" s="434"/>
      <c r="H109" s="434"/>
      <c r="I109" s="434"/>
      <c r="J109" s="434"/>
      <c r="K109" s="434"/>
      <c r="L109" s="434"/>
      <c r="M109" s="719"/>
      <c r="N109" s="216"/>
      <c r="O109" s="592" t="s">
        <v>200</v>
      </c>
      <c r="P109" s="452"/>
      <c r="Q109" s="452"/>
      <c r="R109" s="452"/>
      <c r="S109" s="452"/>
      <c r="T109" s="452"/>
      <c r="U109" s="452"/>
      <c r="V109" s="452"/>
      <c r="W109" s="452"/>
      <c r="X109" s="106"/>
      <c r="Y109" s="223"/>
      <c r="AG109" s="220" t="str">
        <f>IF(B110="○",18,"")</f>
        <v/>
      </c>
    </row>
    <row r="110" spans="2:33" s="220" customFormat="1" ht="23.25" customHeight="1" x14ac:dyDescent="0.2">
      <c r="B110" s="216"/>
      <c r="C110" s="768" t="s">
        <v>198</v>
      </c>
      <c r="D110" s="546"/>
      <c r="E110" s="546"/>
      <c r="F110" s="546"/>
      <c r="G110" s="546"/>
      <c r="H110" s="546"/>
      <c r="I110" s="546"/>
      <c r="J110" s="546"/>
      <c r="K110" s="546"/>
      <c r="L110" s="546"/>
      <c r="M110" s="547"/>
      <c r="N110" s="216"/>
      <c r="O110" s="222" t="s">
        <v>201</v>
      </c>
      <c r="P110" s="106"/>
      <c r="Q110" s="154"/>
      <c r="R110" s="154"/>
      <c r="S110" s="154"/>
      <c r="T110" s="154"/>
      <c r="U110" s="154"/>
      <c r="V110" s="154"/>
      <c r="W110" s="154"/>
      <c r="X110" s="106"/>
      <c r="Y110" s="223"/>
      <c r="AG110" s="220" t="str">
        <f>IF(B111="○",19,"")</f>
        <v/>
      </c>
    </row>
    <row r="111" spans="2:33" s="220" customFormat="1" ht="23.25" customHeight="1" x14ac:dyDescent="0.2">
      <c r="B111" s="216"/>
      <c r="C111" s="718" t="s">
        <v>199</v>
      </c>
      <c r="D111" s="434"/>
      <c r="E111" s="434"/>
      <c r="F111" s="434"/>
      <c r="G111" s="434"/>
      <c r="H111" s="434"/>
      <c r="I111" s="434"/>
      <c r="J111" s="434"/>
      <c r="K111" s="434"/>
      <c r="L111" s="434"/>
      <c r="M111" s="719"/>
      <c r="N111" s="216"/>
      <c r="O111" s="224" t="s">
        <v>202</v>
      </c>
      <c r="P111" s="222"/>
      <c r="Q111" s="106"/>
      <c r="R111" s="587"/>
      <c r="S111" s="588"/>
      <c r="T111" s="588"/>
      <c r="U111" s="588"/>
      <c r="V111" s="588"/>
      <c r="W111" s="589"/>
      <c r="X111" s="106"/>
      <c r="Y111" s="223"/>
      <c r="AG111" s="220" t="str">
        <f>IF(B112="○",20,"")</f>
        <v/>
      </c>
    </row>
    <row r="112" spans="2:33" s="220" customFormat="1" ht="27" customHeight="1" x14ac:dyDescent="0.2">
      <c r="B112" s="216"/>
      <c r="C112" s="592" t="s">
        <v>246</v>
      </c>
      <c r="D112" s="452"/>
      <c r="E112" s="452"/>
      <c r="F112" s="452"/>
      <c r="G112" s="452"/>
      <c r="H112" s="452"/>
      <c r="I112" s="452"/>
      <c r="J112" s="452"/>
      <c r="K112" s="452"/>
      <c r="L112" s="452"/>
      <c r="M112" s="452"/>
      <c r="N112" s="106"/>
      <c r="O112" s="226" t="s">
        <v>44</v>
      </c>
      <c r="P112" s="154"/>
      <c r="Q112" s="154"/>
      <c r="R112" s="154"/>
      <c r="S112" s="154"/>
      <c r="T112" s="154"/>
      <c r="U112" s="154"/>
      <c r="V112" s="154"/>
      <c r="W112" s="154"/>
      <c r="X112" s="154"/>
      <c r="Y112" s="223"/>
      <c r="AG112" s="220" t="str">
        <f>IF(N109="○",21,"")</f>
        <v/>
      </c>
    </row>
    <row r="113" spans="1:33" s="220" customFormat="1" ht="6" customHeight="1" x14ac:dyDescent="0.2">
      <c r="B113" s="96"/>
      <c r="C113" s="172"/>
      <c r="D113" s="95"/>
      <c r="E113" s="95"/>
      <c r="F113" s="95"/>
      <c r="G113" s="95"/>
      <c r="H113" s="95"/>
      <c r="I113" s="95"/>
      <c r="J113" s="95"/>
      <c r="K113" s="95"/>
      <c r="L113" s="95"/>
      <c r="M113" s="95"/>
      <c r="N113" s="95"/>
      <c r="O113" s="96"/>
      <c r="P113" s="184"/>
      <c r="Q113" s="184"/>
      <c r="R113" s="184"/>
      <c r="S113" s="184"/>
      <c r="T113" s="184"/>
      <c r="U113" s="184"/>
      <c r="V113" s="184"/>
      <c r="W113" s="184"/>
      <c r="X113" s="184"/>
      <c r="Y113" s="223"/>
    </row>
    <row r="114" spans="1:33" ht="19.5" customHeight="1" x14ac:dyDescent="0.2">
      <c r="A114" s="173" t="s">
        <v>127</v>
      </c>
      <c r="AG114" s="220" t="str">
        <f>IF(N110="○",22,"")</f>
        <v/>
      </c>
    </row>
    <row r="115" spans="1:33" s="95" customFormat="1" ht="19.5" customHeight="1" x14ac:dyDescent="0.2">
      <c r="A115" s="228" t="s">
        <v>276</v>
      </c>
      <c r="AG115" s="220" t="str">
        <f>IF(N111="○",22,"")</f>
        <v/>
      </c>
    </row>
    <row r="116" spans="1:33" ht="19.5" customHeight="1" x14ac:dyDescent="0.2">
      <c r="B116" s="570" t="s">
        <v>464</v>
      </c>
      <c r="C116" s="570"/>
      <c r="D116" s="570"/>
      <c r="E116" s="519" t="s">
        <v>0</v>
      </c>
      <c r="F116" s="384"/>
      <c r="G116" s="384"/>
      <c r="H116" s="384"/>
      <c r="I116" s="384"/>
      <c r="J116" s="385"/>
      <c r="K116" s="347"/>
      <c r="L116" s="570" t="s">
        <v>1</v>
      </c>
      <c r="M116" s="570"/>
      <c r="N116" s="570"/>
      <c r="O116" s="570"/>
      <c r="P116" s="570"/>
      <c r="Q116" s="570"/>
      <c r="R116" s="570"/>
      <c r="S116" s="570"/>
      <c r="T116" s="570"/>
      <c r="U116" s="570"/>
      <c r="V116" s="570"/>
      <c r="W116" s="570"/>
    </row>
    <row r="117" spans="1:33" s="95" customFormat="1" ht="23.25" customHeight="1" x14ac:dyDescent="0.2">
      <c r="B117" s="570"/>
      <c r="C117" s="570"/>
      <c r="D117" s="570"/>
      <c r="E117" s="520"/>
      <c r="F117" s="386"/>
      <c r="G117" s="386"/>
      <c r="H117" s="386"/>
      <c r="I117" s="386"/>
      <c r="J117" s="387"/>
      <c r="K117" s="348"/>
      <c r="L117" s="570"/>
      <c r="M117" s="570"/>
      <c r="N117" s="570"/>
      <c r="O117" s="570"/>
      <c r="P117" s="570"/>
      <c r="Q117" s="570"/>
      <c r="R117" s="570"/>
      <c r="S117" s="570"/>
      <c r="T117" s="570"/>
      <c r="U117" s="570"/>
      <c r="V117" s="570"/>
      <c r="W117" s="570"/>
    </row>
    <row r="118" spans="1:33" s="95" customFormat="1" ht="23.25" customHeight="1" x14ac:dyDescent="0.2">
      <c r="B118" s="613" t="s">
        <v>48</v>
      </c>
      <c r="C118" s="646" t="s">
        <v>229</v>
      </c>
      <c r="D118" s="647"/>
      <c r="E118" s="631" t="s">
        <v>203</v>
      </c>
      <c r="F118" s="632"/>
      <c r="G118" s="632"/>
      <c r="H118" s="632"/>
      <c r="I118" s="632"/>
      <c r="J118" s="633"/>
      <c r="K118" s="353">
        <v>24</v>
      </c>
      <c r="L118" s="254" t="s">
        <v>443</v>
      </c>
      <c r="M118" s="553" t="str">
        <f>IF(L118="○",AA82,AA83)</f>
        <v>－</v>
      </c>
      <c r="N118" s="554"/>
      <c r="O118" s="554"/>
      <c r="P118" s="554"/>
      <c r="Q118" s="554"/>
      <c r="R118" s="554"/>
      <c r="S118" s="554"/>
      <c r="T118" s="554"/>
      <c r="U118" s="554"/>
      <c r="V118" s="554"/>
      <c r="W118" s="555"/>
      <c r="AG118" s="95" t="str">
        <f t="shared" ref="AG118:AG132" si="4">IF(L118="○",K118,"")</f>
        <v/>
      </c>
    </row>
    <row r="119" spans="1:33" s="95" customFormat="1" ht="23.25" customHeight="1" x14ac:dyDescent="0.2">
      <c r="B119" s="645"/>
      <c r="C119" s="648"/>
      <c r="D119" s="649"/>
      <c r="E119" s="584" t="s">
        <v>204</v>
      </c>
      <c r="F119" s="585"/>
      <c r="G119" s="585"/>
      <c r="H119" s="585"/>
      <c r="I119" s="585"/>
      <c r="J119" s="586"/>
      <c r="K119" s="350">
        <v>25</v>
      </c>
      <c r="L119" s="254" t="s">
        <v>443</v>
      </c>
      <c r="M119" s="553" t="str">
        <f>IF(L119="○",AA82,AA83)</f>
        <v>－</v>
      </c>
      <c r="N119" s="554"/>
      <c r="O119" s="554"/>
      <c r="P119" s="554"/>
      <c r="Q119" s="554"/>
      <c r="R119" s="554"/>
      <c r="S119" s="554"/>
      <c r="T119" s="554"/>
      <c r="U119" s="554"/>
      <c r="V119" s="554"/>
      <c r="W119" s="555"/>
      <c r="AG119" s="95" t="str">
        <f t="shared" si="4"/>
        <v/>
      </c>
    </row>
    <row r="120" spans="1:33" s="95" customFormat="1" ht="23.25" customHeight="1" x14ac:dyDescent="0.2">
      <c r="B120" s="645"/>
      <c r="C120" s="648"/>
      <c r="D120" s="649"/>
      <c r="E120" s="584" t="s">
        <v>205</v>
      </c>
      <c r="F120" s="585"/>
      <c r="G120" s="585"/>
      <c r="H120" s="585"/>
      <c r="I120" s="585"/>
      <c r="J120" s="586"/>
      <c r="K120" s="350">
        <v>26</v>
      </c>
      <c r="L120" s="254" t="s">
        <v>443</v>
      </c>
      <c r="M120" s="553" t="str">
        <f>IF(L120="○",AA82,AA83)</f>
        <v>－</v>
      </c>
      <c r="N120" s="554"/>
      <c r="O120" s="554"/>
      <c r="P120" s="554"/>
      <c r="Q120" s="554"/>
      <c r="R120" s="554"/>
      <c r="S120" s="554"/>
      <c r="T120" s="554"/>
      <c r="U120" s="554"/>
      <c r="V120" s="554"/>
      <c r="W120" s="555"/>
      <c r="AG120" s="95" t="str">
        <f t="shared" si="4"/>
        <v/>
      </c>
    </row>
    <row r="121" spans="1:33" s="95" customFormat="1" ht="23.25" customHeight="1" x14ac:dyDescent="0.2">
      <c r="B121" s="645"/>
      <c r="C121" s="648"/>
      <c r="D121" s="649"/>
      <c r="E121" s="584" t="s">
        <v>206</v>
      </c>
      <c r="F121" s="585"/>
      <c r="G121" s="585"/>
      <c r="H121" s="585"/>
      <c r="I121" s="585"/>
      <c r="J121" s="586"/>
      <c r="K121" s="350">
        <v>27</v>
      </c>
      <c r="L121" s="254" t="s">
        <v>443</v>
      </c>
      <c r="M121" s="553" t="str">
        <f>IF(L121="○",AA82,AA83)</f>
        <v>－</v>
      </c>
      <c r="N121" s="554"/>
      <c r="O121" s="554"/>
      <c r="P121" s="554"/>
      <c r="Q121" s="554"/>
      <c r="R121" s="554"/>
      <c r="S121" s="554"/>
      <c r="T121" s="554"/>
      <c r="U121" s="554"/>
      <c r="V121" s="554"/>
      <c r="W121" s="555"/>
      <c r="AG121" s="95" t="str">
        <f t="shared" si="4"/>
        <v/>
      </c>
    </row>
    <row r="122" spans="1:33" s="95" customFormat="1" ht="23.25" customHeight="1" x14ac:dyDescent="0.2">
      <c r="B122" s="645"/>
      <c r="C122" s="648"/>
      <c r="D122" s="649"/>
      <c r="E122" s="584" t="s">
        <v>277</v>
      </c>
      <c r="F122" s="585"/>
      <c r="G122" s="585"/>
      <c r="H122" s="585"/>
      <c r="I122" s="585"/>
      <c r="J122" s="586"/>
      <c r="K122" s="350">
        <v>28</v>
      </c>
      <c r="L122" s="254" t="s">
        <v>443</v>
      </c>
      <c r="M122" s="553" t="str">
        <f>IF(L122="○",AA82,AA83)</f>
        <v>－</v>
      </c>
      <c r="N122" s="554"/>
      <c r="O122" s="554"/>
      <c r="P122" s="554"/>
      <c r="Q122" s="554"/>
      <c r="R122" s="554"/>
      <c r="S122" s="554"/>
      <c r="T122" s="554"/>
      <c r="U122" s="554"/>
      <c r="V122" s="554"/>
      <c r="W122" s="555"/>
      <c r="AG122" s="95" t="str">
        <f t="shared" si="4"/>
        <v/>
      </c>
    </row>
    <row r="123" spans="1:33" s="95" customFormat="1" ht="33.75" customHeight="1" x14ac:dyDescent="0.2">
      <c r="B123" s="645"/>
      <c r="C123" s="650" t="s">
        <v>146</v>
      </c>
      <c r="D123" s="651"/>
      <c r="E123" s="584" t="s">
        <v>207</v>
      </c>
      <c r="F123" s="585"/>
      <c r="G123" s="585"/>
      <c r="H123" s="585"/>
      <c r="I123" s="585"/>
      <c r="J123" s="586"/>
      <c r="K123" s="350">
        <v>29</v>
      </c>
      <c r="L123" s="254" t="s">
        <v>443</v>
      </c>
      <c r="M123" s="553" t="str">
        <f>IF(L123="○",M74,AA83)</f>
        <v>－</v>
      </c>
      <c r="N123" s="554"/>
      <c r="O123" s="554"/>
      <c r="P123" s="554"/>
      <c r="Q123" s="554"/>
      <c r="R123" s="554"/>
      <c r="S123" s="554"/>
      <c r="T123" s="554"/>
      <c r="U123" s="554"/>
      <c r="V123" s="554"/>
      <c r="W123" s="555"/>
      <c r="AG123" s="95" t="str">
        <f t="shared" si="4"/>
        <v/>
      </c>
    </row>
    <row r="124" spans="1:33" s="95" customFormat="1" ht="23.25" customHeight="1" x14ac:dyDescent="0.2">
      <c r="B124" s="645"/>
      <c r="C124" s="639" t="s">
        <v>14</v>
      </c>
      <c r="D124" s="640"/>
      <c r="E124" s="584" t="s">
        <v>208</v>
      </c>
      <c r="F124" s="585"/>
      <c r="G124" s="585"/>
      <c r="H124" s="585"/>
      <c r="I124" s="585"/>
      <c r="J124" s="586"/>
      <c r="K124" s="350">
        <v>30</v>
      </c>
      <c r="L124" s="254" t="s">
        <v>443</v>
      </c>
      <c r="M124" s="553" t="str">
        <f>IF(L124="○",AA124,AA125)</f>
        <v>－</v>
      </c>
      <c r="N124" s="554"/>
      <c r="O124" s="554"/>
      <c r="P124" s="554"/>
      <c r="Q124" s="554"/>
      <c r="R124" s="554"/>
      <c r="S124" s="554"/>
      <c r="T124" s="554"/>
      <c r="U124" s="554"/>
      <c r="V124" s="554"/>
      <c r="W124" s="555"/>
      <c r="AA124" s="95" t="s">
        <v>519</v>
      </c>
      <c r="AG124" s="95" t="str">
        <f t="shared" si="4"/>
        <v/>
      </c>
    </row>
    <row r="125" spans="1:33" s="95" customFormat="1" ht="23.25" customHeight="1" x14ac:dyDescent="0.2">
      <c r="B125" s="645"/>
      <c r="C125" s="641"/>
      <c r="D125" s="642"/>
      <c r="E125" s="584" t="s">
        <v>209</v>
      </c>
      <c r="F125" s="585"/>
      <c r="G125" s="585"/>
      <c r="H125" s="585"/>
      <c r="I125" s="585"/>
      <c r="J125" s="586"/>
      <c r="K125" s="350">
        <v>31</v>
      </c>
      <c r="L125" s="254" t="s">
        <v>443</v>
      </c>
      <c r="M125" s="553" t="str">
        <f>IF(L125="○",AA124,AA125)</f>
        <v>－</v>
      </c>
      <c r="N125" s="554"/>
      <c r="O125" s="554"/>
      <c r="P125" s="554"/>
      <c r="Q125" s="554"/>
      <c r="R125" s="554"/>
      <c r="S125" s="554"/>
      <c r="T125" s="554"/>
      <c r="U125" s="554"/>
      <c r="V125" s="554"/>
      <c r="W125" s="555"/>
      <c r="AA125" s="96" t="s">
        <v>258</v>
      </c>
      <c r="AG125" s="95" t="str">
        <f t="shared" si="4"/>
        <v/>
      </c>
    </row>
    <row r="126" spans="1:33" s="95" customFormat="1" ht="23.25" customHeight="1" x14ac:dyDescent="0.2">
      <c r="B126" s="645"/>
      <c r="C126" s="641"/>
      <c r="D126" s="642"/>
      <c r="E126" s="584" t="s">
        <v>210</v>
      </c>
      <c r="F126" s="585"/>
      <c r="G126" s="585"/>
      <c r="H126" s="585"/>
      <c r="I126" s="585"/>
      <c r="J126" s="586"/>
      <c r="K126" s="350">
        <v>32</v>
      </c>
      <c r="L126" s="254" t="s">
        <v>443</v>
      </c>
      <c r="M126" s="553" t="str">
        <f>IF(L126="○",AA124,AA125)</f>
        <v>－</v>
      </c>
      <c r="N126" s="554"/>
      <c r="O126" s="554"/>
      <c r="P126" s="554"/>
      <c r="Q126" s="554"/>
      <c r="R126" s="554"/>
      <c r="S126" s="554"/>
      <c r="T126" s="554"/>
      <c r="U126" s="554"/>
      <c r="V126" s="554"/>
      <c r="W126" s="555"/>
      <c r="AG126" s="95" t="str">
        <f t="shared" si="4"/>
        <v/>
      </c>
    </row>
    <row r="127" spans="1:33" s="95" customFormat="1" ht="23.25" customHeight="1" x14ac:dyDescent="0.2">
      <c r="B127" s="645"/>
      <c r="C127" s="641"/>
      <c r="D127" s="642"/>
      <c r="E127" s="584" t="s">
        <v>211</v>
      </c>
      <c r="F127" s="585"/>
      <c r="G127" s="585"/>
      <c r="H127" s="585"/>
      <c r="I127" s="585"/>
      <c r="J127" s="586"/>
      <c r="K127" s="350">
        <v>33</v>
      </c>
      <c r="L127" s="254" t="s">
        <v>443</v>
      </c>
      <c r="M127" s="553" t="str">
        <f>IF(L127="○",AA124,AA125)</f>
        <v>－</v>
      </c>
      <c r="N127" s="554"/>
      <c r="O127" s="554"/>
      <c r="P127" s="554"/>
      <c r="Q127" s="554"/>
      <c r="R127" s="554"/>
      <c r="S127" s="554"/>
      <c r="T127" s="554"/>
      <c r="U127" s="554"/>
      <c r="V127" s="554"/>
      <c r="W127" s="555"/>
      <c r="AG127" s="95" t="str">
        <f t="shared" si="4"/>
        <v/>
      </c>
    </row>
    <row r="128" spans="1:33" s="95" customFormat="1" ht="24" customHeight="1" x14ac:dyDescent="0.2">
      <c r="B128" s="571" t="s">
        <v>152</v>
      </c>
      <c r="C128" s="639" t="s">
        <v>217</v>
      </c>
      <c r="D128" s="640"/>
      <c r="E128" s="581" t="s">
        <v>212</v>
      </c>
      <c r="F128" s="582"/>
      <c r="G128" s="582"/>
      <c r="H128" s="582"/>
      <c r="I128" s="582"/>
      <c r="J128" s="583"/>
      <c r="K128" s="354">
        <v>34</v>
      </c>
      <c r="L128" s="254" t="s">
        <v>443</v>
      </c>
      <c r="M128" s="553" t="str">
        <f>IF(L128="○",AA82,AA83)</f>
        <v>－</v>
      </c>
      <c r="N128" s="554"/>
      <c r="O128" s="554"/>
      <c r="P128" s="554"/>
      <c r="Q128" s="554"/>
      <c r="R128" s="554"/>
      <c r="S128" s="554"/>
      <c r="T128" s="554"/>
      <c r="U128" s="554"/>
      <c r="V128" s="554"/>
      <c r="W128" s="555"/>
      <c r="AG128" s="95" t="str">
        <f t="shared" si="4"/>
        <v/>
      </c>
    </row>
    <row r="129" spans="2:33" s="95" customFormat="1" ht="27" customHeight="1" x14ac:dyDescent="0.2">
      <c r="B129" s="572"/>
      <c r="C129" s="641"/>
      <c r="D129" s="642"/>
      <c r="E129" s="578" t="s">
        <v>213</v>
      </c>
      <c r="F129" s="579"/>
      <c r="G129" s="579"/>
      <c r="H129" s="579"/>
      <c r="I129" s="579"/>
      <c r="J129" s="580"/>
      <c r="K129" s="355">
        <v>35</v>
      </c>
      <c r="L129" s="254" t="s">
        <v>443</v>
      </c>
      <c r="M129" s="553" t="str">
        <f>IF(L129="○",AA82,AA83)</f>
        <v>－</v>
      </c>
      <c r="N129" s="554"/>
      <c r="O129" s="554"/>
      <c r="P129" s="554"/>
      <c r="Q129" s="554"/>
      <c r="R129" s="554"/>
      <c r="S129" s="554"/>
      <c r="T129" s="554"/>
      <c r="U129" s="554"/>
      <c r="V129" s="554"/>
      <c r="W129" s="555"/>
      <c r="AG129" s="95" t="str">
        <f t="shared" si="4"/>
        <v/>
      </c>
    </row>
    <row r="130" spans="2:33" s="95" customFormat="1" ht="35.25" customHeight="1" x14ac:dyDescent="0.2">
      <c r="B130" s="572"/>
      <c r="C130" s="641"/>
      <c r="D130" s="642"/>
      <c r="E130" s="581" t="s">
        <v>214</v>
      </c>
      <c r="F130" s="582"/>
      <c r="G130" s="582"/>
      <c r="H130" s="582"/>
      <c r="I130" s="582"/>
      <c r="J130" s="583"/>
      <c r="K130" s="354">
        <v>36</v>
      </c>
      <c r="L130" s="254" t="s">
        <v>443</v>
      </c>
      <c r="M130" s="553" t="str">
        <f>IF(L130="○",AA82,AA83)</f>
        <v>－</v>
      </c>
      <c r="N130" s="554"/>
      <c r="O130" s="554"/>
      <c r="P130" s="554"/>
      <c r="Q130" s="554"/>
      <c r="R130" s="554"/>
      <c r="S130" s="554"/>
      <c r="T130" s="554"/>
      <c r="U130" s="554"/>
      <c r="V130" s="554"/>
      <c r="W130" s="555"/>
      <c r="AG130" s="95" t="str">
        <f t="shared" si="4"/>
        <v/>
      </c>
    </row>
    <row r="131" spans="2:33" s="95" customFormat="1" ht="35.25" customHeight="1" x14ac:dyDescent="0.2">
      <c r="B131" s="572"/>
      <c r="C131" s="641"/>
      <c r="D131" s="642"/>
      <c r="E131" s="581" t="s">
        <v>215</v>
      </c>
      <c r="F131" s="582"/>
      <c r="G131" s="582"/>
      <c r="H131" s="582"/>
      <c r="I131" s="582"/>
      <c r="J131" s="583"/>
      <c r="K131" s="354">
        <v>37</v>
      </c>
      <c r="L131" s="254" t="s">
        <v>443</v>
      </c>
      <c r="M131" s="553" t="str">
        <f>IF(L131="○",AA82,AA83)</f>
        <v>－</v>
      </c>
      <c r="N131" s="554"/>
      <c r="O131" s="554"/>
      <c r="P131" s="554"/>
      <c r="Q131" s="554"/>
      <c r="R131" s="554"/>
      <c r="S131" s="554"/>
      <c r="T131" s="554"/>
      <c r="U131" s="554"/>
      <c r="V131" s="554"/>
      <c r="W131" s="555"/>
      <c r="AG131" s="95" t="str">
        <f t="shared" si="4"/>
        <v/>
      </c>
    </row>
    <row r="132" spans="2:33" s="95" customFormat="1" ht="23.25" customHeight="1" x14ac:dyDescent="0.2">
      <c r="B132" s="573"/>
      <c r="C132" s="643"/>
      <c r="D132" s="644"/>
      <c r="E132" s="581" t="s">
        <v>216</v>
      </c>
      <c r="F132" s="582"/>
      <c r="G132" s="582"/>
      <c r="H132" s="582"/>
      <c r="I132" s="582"/>
      <c r="J132" s="583"/>
      <c r="K132" s="354">
        <v>38</v>
      </c>
      <c r="L132" s="254" t="s">
        <v>443</v>
      </c>
      <c r="M132" s="553" t="str">
        <f>IF(L132="○",AA82,AA83)</f>
        <v>－</v>
      </c>
      <c r="N132" s="554"/>
      <c r="O132" s="554"/>
      <c r="P132" s="554"/>
      <c r="Q132" s="554"/>
      <c r="R132" s="554"/>
      <c r="S132" s="554"/>
      <c r="T132" s="554"/>
      <c r="U132" s="554"/>
      <c r="V132" s="554"/>
      <c r="W132" s="555"/>
      <c r="AG132" s="95" t="str">
        <f t="shared" si="4"/>
        <v/>
      </c>
    </row>
    <row r="133" spans="2:33" ht="11" customHeight="1" x14ac:dyDescent="0.2">
      <c r="B133" s="570" t="s">
        <v>464</v>
      </c>
      <c r="C133" s="570"/>
      <c r="D133" s="570"/>
      <c r="E133" s="519" t="s">
        <v>0</v>
      </c>
      <c r="F133" s="384"/>
      <c r="G133" s="384"/>
      <c r="H133" s="384"/>
      <c r="I133" s="384"/>
      <c r="J133" s="385"/>
      <c r="K133" s="347"/>
      <c r="L133" s="570" t="s">
        <v>1</v>
      </c>
      <c r="M133" s="570"/>
      <c r="N133" s="570"/>
      <c r="O133" s="570"/>
      <c r="P133" s="570"/>
      <c r="Q133" s="570"/>
      <c r="R133" s="570"/>
      <c r="S133" s="570"/>
      <c r="T133" s="570"/>
      <c r="U133" s="570"/>
      <c r="V133" s="570"/>
      <c r="W133" s="570"/>
    </row>
    <row r="134" spans="2:33" s="95" customFormat="1" ht="11" customHeight="1" x14ac:dyDescent="0.2">
      <c r="B134" s="570"/>
      <c r="C134" s="570"/>
      <c r="D134" s="570"/>
      <c r="E134" s="520"/>
      <c r="F134" s="386"/>
      <c r="G134" s="386"/>
      <c r="H134" s="386"/>
      <c r="I134" s="386"/>
      <c r="J134" s="387"/>
      <c r="K134" s="348"/>
      <c r="L134" s="570"/>
      <c r="M134" s="570"/>
      <c r="N134" s="570"/>
      <c r="O134" s="570"/>
      <c r="P134" s="570"/>
      <c r="Q134" s="570"/>
      <c r="R134" s="570"/>
      <c r="S134" s="570"/>
      <c r="T134" s="570"/>
      <c r="U134" s="570"/>
      <c r="V134" s="570"/>
      <c r="W134" s="570"/>
    </row>
    <row r="135" spans="2:33" s="95" customFormat="1" ht="37.5" customHeight="1" x14ac:dyDescent="0.2">
      <c r="B135" s="571" t="s">
        <v>152</v>
      </c>
      <c r="C135" s="639" t="s">
        <v>151</v>
      </c>
      <c r="D135" s="640"/>
      <c r="E135" s="574"/>
      <c r="F135" s="575"/>
      <c r="G135" s="575"/>
      <c r="H135" s="575"/>
      <c r="I135" s="575"/>
      <c r="J135" s="576"/>
      <c r="K135" s="350" t="str">
        <f>IF(E135=【選択肢】!O45,39,IF(活動計画書!E135=【選択肢】!O46,40,IF(活動計画書!E135=【選択肢】!O47,41,IF(活動計画書!E135=【選択肢】!O48,42,IF(活動計画書!E135=【選択肢】!O49,43,IF(活動計画書!E135=【選択肢】!O50,44,IF(活動計画書!E135=【選択肢】!O51,45,IF(活動計画書!E135=【選択肢】!O52,46,IF(活動計画書!E135=【選択肢】!O53,47,IF(活動計画書!E135=【選択肢】!O54,48,IF(活動計画書!E135=【選択肢】!O55,49,IF(活動計画書!E135=【選択肢】!O56,50,""))))))))))))</f>
        <v/>
      </c>
      <c r="L135" s="365" t="str">
        <f>IF(K135="","－","○")</f>
        <v>－</v>
      </c>
      <c r="M135" s="553" t="str">
        <f>IF(L135="○",AA82,AA83)</f>
        <v>－</v>
      </c>
      <c r="N135" s="554"/>
      <c r="O135" s="554"/>
      <c r="P135" s="554"/>
      <c r="Q135" s="554"/>
      <c r="R135" s="554"/>
      <c r="S135" s="554"/>
      <c r="T135" s="554"/>
      <c r="U135" s="554"/>
      <c r="V135" s="554"/>
      <c r="W135" s="555"/>
      <c r="AG135" s="95" t="str">
        <f t="shared" ref="AG135:AG139" si="5">IF(L135="○",K135,"")</f>
        <v/>
      </c>
    </row>
    <row r="136" spans="2:33" s="95" customFormat="1" ht="37.5" customHeight="1" x14ac:dyDescent="0.2">
      <c r="B136" s="572"/>
      <c r="C136" s="641"/>
      <c r="D136" s="642"/>
      <c r="E136" s="574"/>
      <c r="F136" s="575"/>
      <c r="G136" s="575"/>
      <c r="H136" s="575"/>
      <c r="I136" s="575"/>
      <c r="J136" s="576"/>
      <c r="K136" s="350" t="str">
        <f>IF(E136=【選択肢】!O45,39,IF(活動計画書!E136=【選択肢】!O46,40,IF(活動計画書!E136=【選択肢】!O47,41,IF(活動計画書!E136=【選択肢】!O48,42,IF(活動計画書!E136=【選択肢】!O49,43,IF(活動計画書!E136=【選択肢】!O50,44,IF(活動計画書!E136=【選択肢】!O51,45,IF(活動計画書!E136=【選択肢】!O52,46,IF(活動計画書!E136=【選択肢】!O53,47,IF(活動計画書!E136=【選択肢】!O54,48,IF(活動計画書!E136=【選択肢】!O55,49,IF(活動計画書!E136=【選択肢】!O56,50,""))))))))))))</f>
        <v/>
      </c>
      <c r="L136" s="365" t="str">
        <f t="shared" ref="L136:L139" si="6">IF(K136="","－","○")</f>
        <v>－</v>
      </c>
      <c r="M136" s="553" t="str">
        <f>IF(L136="○",AA82,AA83)</f>
        <v>－</v>
      </c>
      <c r="N136" s="554"/>
      <c r="O136" s="554"/>
      <c r="P136" s="554"/>
      <c r="Q136" s="554"/>
      <c r="R136" s="554"/>
      <c r="S136" s="554"/>
      <c r="T136" s="554"/>
      <c r="U136" s="554"/>
      <c r="V136" s="554"/>
      <c r="W136" s="555"/>
      <c r="AG136" s="95" t="str">
        <f t="shared" si="5"/>
        <v/>
      </c>
    </row>
    <row r="137" spans="2:33" s="95" customFormat="1" ht="37.5" customHeight="1" x14ac:dyDescent="0.2">
      <c r="B137" s="572"/>
      <c r="C137" s="641"/>
      <c r="D137" s="642"/>
      <c r="E137" s="574"/>
      <c r="F137" s="575"/>
      <c r="G137" s="575"/>
      <c r="H137" s="575"/>
      <c r="I137" s="575"/>
      <c r="J137" s="576"/>
      <c r="K137" s="350" t="str">
        <f>IF(E137=【選択肢】!O45,39,IF(活動計画書!E137=【選択肢】!O46,40,IF(活動計画書!E137=【選択肢】!O47,41,IF(活動計画書!E137=【選択肢】!O48,42,IF(活動計画書!E137=【選択肢】!O49,43,IF(活動計画書!E137=【選択肢】!O50,44,IF(活動計画書!E137=【選択肢】!O51,45,IF(活動計画書!E137=【選択肢】!O52,46,IF(活動計画書!E137=【選択肢】!O53,47,IF(活動計画書!E137=【選択肢】!O54,48,IF(活動計画書!E137=【選択肢】!O55,49,IF(活動計画書!E137=【選択肢】!O56,50,""))))))))))))</f>
        <v/>
      </c>
      <c r="L137" s="365" t="str">
        <f t="shared" si="6"/>
        <v>－</v>
      </c>
      <c r="M137" s="553" t="str">
        <f>IF(L137="○",AA82,AA83)</f>
        <v>－</v>
      </c>
      <c r="N137" s="554"/>
      <c r="O137" s="554"/>
      <c r="P137" s="554"/>
      <c r="Q137" s="554"/>
      <c r="R137" s="554"/>
      <c r="S137" s="554"/>
      <c r="T137" s="554"/>
      <c r="U137" s="554"/>
      <c r="V137" s="554"/>
      <c r="W137" s="555"/>
      <c r="AG137" s="95" t="str">
        <f t="shared" si="5"/>
        <v/>
      </c>
    </row>
    <row r="138" spans="2:33" s="95" customFormat="1" ht="37.5" customHeight="1" x14ac:dyDescent="0.2">
      <c r="B138" s="572"/>
      <c r="C138" s="641"/>
      <c r="D138" s="642"/>
      <c r="E138" s="574"/>
      <c r="F138" s="575"/>
      <c r="G138" s="575"/>
      <c r="H138" s="575"/>
      <c r="I138" s="575"/>
      <c r="J138" s="576"/>
      <c r="K138" s="350" t="str">
        <f>IF(E138=【選択肢】!O45,39,IF(活動計画書!E138=【選択肢】!O46,40,IF(活動計画書!E138=【選択肢】!O47,41,IF(活動計画書!E138=【選択肢】!O48,42,IF(活動計画書!E138=【選択肢】!O49,43,IF(活動計画書!E138=【選択肢】!O50,44,IF(活動計画書!E138=【選択肢】!O51,45,IF(活動計画書!E138=【選択肢】!O52,46,IF(活動計画書!E138=【選択肢】!O53,47,IF(活動計画書!E138=【選択肢】!O54,48,IF(活動計画書!E138=【選択肢】!O55,49,IF(活動計画書!E138=【選択肢】!O56,50,""))))))))))))</f>
        <v/>
      </c>
      <c r="L138" s="365" t="str">
        <f t="shared" si="6"/>
        <v>－</v>
      </c>
      <c r="M138" s="553" t="str">
        <f>IF(L138="○",AA82,AA83)</f>
        <v>－</v>
      </c>
      <c r="N138" s="554"/>
      <c r="O138" s="554"/>
      <c r="P138" s="554"/>
      <c r="Q138" s="554"/>
      <c r="R138" s="554"/>
      <c r="S138" s="554"/>
      <c r="T138" s="554"/>
      <c r="U138" s="554"/>
      <c r="V138" s="554"/>
      <c r="W138" s="555"/>
      <c r="AG138" s="95" t="str">
        <f t="shared" si="5"/>
        <v/>
      </c>
    </row>
    <row r="139" spans="2:33" s="95" customFormat="1" ht="37.5" customHeight="1" x14ac:dyDescent="0.2">
      <c r="B139" s="572"/>
      <c r="C139" s="641"/>
      <c r="D139" s="642"/>
      <c r="E139" s="574"/>
      <c r="F139" s="575"/>
      <c r="G139" s="575"/>
      <c r="H139" s="575"/>
      <c r="I139" s="575"/>
      <c r="J139" s="576"/>
      <c r="K139" s="350" t="str">
        <f>IF(E139=【選択肢】!O45,39,IF(活動計画書!E139=【選択肢】!O46,40,IF(活動計画書!E139=【選択肢】!O47,41,IF(活動計画書!E139=【選択肢】!O48,42,IF(活動計画書!E139=【選択肢】!O49,43,IF(活動計画書!E139=【選択肢】!O50,44,IF(活動計画書!E139=【選択肢】!O51,45,IF(活動計画書!E139=【選択肢】!O52,46,IF(活動計画書!E139=【選択肢】!O53,47,IF(活動計画書!E139=【選択肢】!O54,48,IF(活動計画書!E139=【選択肢】!O55,49,IF(活動計画書!E139=【選択肢】!O56,50,""))))))))))))</f>
        <v/>
      </c>
      <c r="L139" s="365" t="str">
        <f t="shared" si="6"/>
        <v>－</v>
      </c>
      <c r="M139" s="553" t="str">
        <f>IF(L139="○",AA82,AA83)</f>
        <v>－</v>
      </c>
      <c r="N139" s="554"/>
      <c r="O139" s="554"/>
      <c r="P139" s="554"/>
      <c r="Q139" s="554"/>
      <c r="R139" s="554"/>
      <c r="S139" s="554"/>
      <c r="T139" s="554"/>
      <c r="U139" s="554"/>
      <c r="V139" s="554"/>
      <c r="W139" s="555"/>
      <c r="AG139" s="95" t="str">
        <f t="shared" si="5"/>
        <v/>
      </c>
    </row>
    <row r="140" spans="2:33" s="95" customFormat="1" ht="21" customHeight="1" x14ac:dyDescent="0.2">
      <c r="B140" s="572"/>
      <c r="C140" s="643"/>
      <c r="D140" s="644"/>
      <c r="E140" s="567" t="s">
        <v>130</v>
      </c>
      <c r="F140" s="568"/>
      <c r="G140" s="568"/>
      <c r="H140" s="568"/>
      <c r="I140" s="568"/>
      <c r="J140" s="568"/>
      <c r="K140" s="568"/>
      <c r="L140" s="568"/>
      <c r="M140" s="568"/>
      <c r="N140" s="568"/>
      <c r="O140" s="568"/>
      <c r="P140" s="568"/>
      <c r="Q140" s="568"/>
      <c r="R140" s="568"/>
      <c r="S140" s="568"/>
      <c r="T140" s="568"/>
      <c r="U140" s="568"/>
      <c r="V140" s="568"/>
      <c r="W140" s="569"/>
      <c r="Z140" s="95" t="s">
        <v>153</v>
      </c>
    </row>
    <row r="141" spans="2:33" s="95" customFormat="1" ht="22.5" customHeight="1" x14ac:dyDescent="0.2">
      <c r="B141" s="573"/>
      <c r="C141" s="577" t="s">
        <v>149</v>
      </c>
      <c r="D141" s="577"/>
      <c r="E141" s="584" t="s">
        <v>241</v>
      </c>
      <c r="F141" s="585"/>
      <c r="G141" s="585"/>
      <c r="H141" s="585"/>
      <c r="I141" s="585"/>
      <c r="J141" s="586"/>
      <c r="K141" s="350">
        <v>51</v>
      </c>
      <c r="L141" s="254" t="s">
        <v>443</v>
      </c>
      <c r="M141" s="553" t="str">
        <f>IF(L141="○",AA82,AA83)</f>
        <v>－</v>
      </c>
      <c r="N141" s="554"/>
      <c r="O141" s="554"/>
      <c r="P141" s="554"/>
      <c r="Q141" s="554"/>
      <c r="R141" s="554"/>
      <c r="S141" s="554"/>
      <c r="T141" s="554"/>
      <c r="U141" s="554"/>
      <c r="V141" s="554"/>
      <c r="W141" s="555"/>
      <c r="AG141" s="95" t="str">
        <f t="shared" ref="AG141" si="7">IF(L141="○",K141,"")</f>
        <v/>
      </c>
    </row>
    <row r="142" spans="2:33" s="95" customFormat="1" ht="31.5" customHeight="1" x14ac:dyDescent="0.2">
      <c r="B142" s="172" t="s">
        <v>110</v>
      </c>
      <c r="D142" s="110"/>
      <c r="E142" s="184"/>
      <c r="F142" s="184"/>
      <c r="G142" s="184"/>
      <c r="H142" s="184"/>
      <c r="I142" s="184"/>
      <c r="L142" s="172" t="s">
        <v>133</v>
      </c>
      <c r="Y142" s="184"/>
      <c r="AA142" s="184"/>
      <c r="AB142" s="110"/>
      <c r="AC142" s="110"/>
    </row>
    <row r="143" spans="2:33" ht="11.25" customHeight="1" x14ac:dyDescent="0.2">
      <c r="B143" s="570" t="s">
        <v>464</v>
      </c>
      <c r="C143" s="570"/>
      <c r="D143" s="750" t="s">
        <v>0</v>
      </c>
      <c r="E143" s="384"/>
      <c r="F143" s="384"/>
      <c r="G143" s="384"/>
      <c r="H143" s="384"/>
      <c r="I143" s="384"/>
      <c r="J143" s="570" t="s">
        <v>1</v>
      </c>
      <c r="K143" s="570"/>
      <c r="L143" s="570"/>
      <c r="M143" s="570"/>
      <c r="N143" s="570"/>
      <c r="O143" s="570"/>
      <c r="P143" s="570"/>
      <c r="Q143" s="570"/>
      <c r="R143" s="570"/>
      <c r="S143" s="570"/>
      <c r="T143" s="570"/>
      <c r="U143" s="570"/>
      <c r="V143" s="570"/>
      <c r="W143" s="759"/>
    </row>
    <row r="144" spans="2:33" s="95" customFormat="1" ht="11.25" customHeight="1" x14ac:dyDescent="0.2">
      <c r="B144" s="570"/>
      <c r="C144" s="570"/>
      <c r="D144" s="520"/>
      <c r="E144" s="386"/>
      <c r="F144" s="386"/>
      <c r="G144" s="386"/>
      <c r="H144" s="386"/>
      <c r="I144" s="386"/>
      <c r="J144" s="570"/>
      <c r="K144" s="570"/>
      <c r="L144" s="570"/>
      <c r="M144" s="570"/>
      <c r="N144" s="570"/>
      <c r="O144" s="570"/>
      <c r="P144" s="570"/>
      <c r="Q144" s="570"/>
      <c r="R144" s="570"/>
      <c r="S144" s="570"/>
      <c r="T144" s="570"/>
      <c r="U144" s="570"/>
      <c r="V144" s="570"/>
      <c r="W144" s="759"/>
    </row>
    <row r="145" spans="1:35" s="95" customFormat="1" ht="34.5" customHeight="1" x14ac:dyDescent="0.2">
      <c r="B145" s="660" t="s">
        <v>220</v>
      </c>
      <c r="C145" s="661"/>
      <c r="D145" s="559"/>
      <c r="E145" s="560"/>
      <c r="F145" s="560"/>
      <c r="G145" s="560"/>
      <c r="H145" s="560"/>
      <c r="I145" s="560"/>
      <c r="J145" s="365" t="str">
        <f>IF(D145="","－","○")</f>
        <v>－</v>
      </c>
      <c r="K145" s="363" t="str">
        <f>IF(D145=【選択肢】!O58,52,IF(活動計画書!D145=【選択肢】!O59,53,IF(活動計画書!D145=【選択肢】!O60,54,IF(活動計画書!D145=【選択肢】!O61,55,IF(活動計画書!D145=【選択肢】!O62,56,IF(活動計画書!D145=【選択肢】!O63,57,IF(活動計画書!D145=【選択肢】!O64,58,IF(活動計画書!D145=【選択肢】!O65,"58-2",IF(活動計画書!D145=【選択肢】!O66,"58-3","")))))))))</f>
        <v/>
      </c>
      <c r="L145" s="553" t="str">
        <f>IF(J145="○",AA82,AA83)</f>
        <v>－</v>
      </c>
      <c r="M145" s="554"/>
      <c r="N145" s="554"/>
      <c r="O145" s="554"/>
      <c r="P145" s="554"/>
      <c r="Q145" s="554"/>
      <c r="R145" s="554"/>
      <c r="S145" s="554"/>
      <c r="T145" s="554"/>
      <c r="U145" s="554"/>
      <c r="V145" s="555"/>
      <c r="W145" s="261"/>
      <c r="AG145" s="95" t="str">
        <f>IF(J145="○",K145,"")</f>
        <v/>
      </c>
    </row>
    <row r="146" spans="1:35" s="95" customFormat="1" ht="34.5" customHeight="1" x14ac:dyDescent="0.2">
      <c r="B146" s="662"/>
      <c r="C146" s="663"/>
      <c r="D146" s="559"/>
      <c r="E146" s="560"/>
      <c r="F146" s="560"/>
      <c r="G146" s="560"/>
      <c r="H146" s="560"/>
      <c r="I146" s="560"/>
      <c r="J146" s="365" t="str">
        <f t="shared" ref="J146:J149" si="8">IF(D146="","－","○")</f>
        <v>－</v>
      </c>
      <c r="K146" s="363" t="str">
        <f>IF(D146=【選択肢】!O58,52,IF(活動計画書!D146=【選択肢】!O59,53,IF(活動計画書!D146=【選択肢】!O60,54,IF(活動計画書!D146=【選択肢】!O61,55,IF(活動計画書!D146=【選択肢】!O62,56,IF(活動計画書!D146=【選択肢】!O63,57,IF(活動計画書!D146=【選択肢】!O64,58,IF(活動計画書!D146=【選択肢】!O65,"58-2",IF(活動計画書!D146=【選択肢】!O66,"58-3","")))))))))</f>
        <v/>
      </c>
      <c r="L146" s="553" t="str">
        <f>IF(J146="○",AA82,AA83)</f>
        <v>－</v>
      </c>
      <c r="M146" s="554"/>
      <c r="N146" s="554"/>
      <c r="O146" s="554"/>
      <c r="P146" s="554"/>
      <c r="Q146" s="554"/>
      <c r="R146" s="554"/>
      <c r="S146" s="554"/>
      <c r="T146" s="554"/>
      <c r="U146" s="554"/>
      <c r="V146" s="555"/>
      <c r="AG146" s="95" t="str">
        <f t="shared" ref="AG146:AG151" si="9">IF(J146="○",K146,"")</f>
        <v/>
      </c>
    </row>
    <row r="147" spans="1:35" s="95" customFormat="1" ht="34.5" customHeight="1" x14ac:dyDescent="0.2">
      <c r="B147" s="662"/>
      <c r="C147" s="663"/>
      <c r="D147" s="559"/>
      <c r="E147" s="560"/>
      <c r="F147" s="560"/>
      <c r="G147" s="560"/>
      <c r="H147" s="560"/>
      <c r="I147" s="560"/>
      <c r="J147" s="365" t="str">
        <f t="shared" si="8"/>
        <v>－</v>
      </c>
      <c r="K147" s="363" t="str">
        <f>IF(D147=【選択肢】!O58,52,IF(活動計画書!D147=【選択肢】!O59,53,IF(活動計画書!D147=【選択肢】!O60,54,IF(活動計画書!D147=【選択肢】!O61,55,IF(活動計画書!D147=【選択肢】!O62,56,IF(活動計画書!D147=【選択肢】!O63,57,IF(活動計画書!D147=【選択肢】!O64,58,IF(活動計画書!D147=【選択肢】!O65,"58-2",IF(活動計画書!D147=【選択肢】!O66,"58-3","")))))))))</f>
        <v/>
      </c>
      <c r="L147" s="553" t="str">
        <f>IF(J147="○",AA82,AA83)</f>
        <v>－</v>
      </c>
      <c r="M147" s="554"/>
      <c r="N147" s="554"/>
      <c r="O147" s="554"/>
      <c r="P147" s="554"/>
      <c r="Q147" s="554"/>
      <c r="R147" s="554"/>
      <c r="S147" s="554"/>
      <c r="T147" s="554"/>
      <c r="U147" s="554"/>
      <c r="V147" s="555"/>
      <c r="AG147" s="95" t="str">
        <f t="shared" si="9"/>
        <v/>
      </c>
    </row>
    <row r="148" spans="1:35" s="95" customFormat="1" ht="34.5" customHeight="1" x14ac:dyDescent="0.2">
      <c r="B148" s="662"/>
      <c r="C148" s="663"/>
      <c r="D148" s="559"/>
      <c r="E148" s="560"/>
      <c r="F148" s="560"/>
      <c r="G148" s="560"/>
      <c r="H148" s="560"/>
      <c r="I148" s="560"/>
      <c r="J148" s="365" t="str">
        <f t="shared" si="8"/>
        <v>－</v>
      </c>
      <c r="K148" s="363" t="str">
        <f>IF(D148=【選択肢】!O58,52,IF(活動計画書!D148=【選択肢】!O59,53,IF(活動計画書!D148=【選択肢】!O60,54,IF(活動計画書!D148=【選択肢】!O61,55,IF(活動計画書!D148=【選択肢】!O62,56,IF(活動計画書!D148=【選択肢】!O63,57,IF(活動計画書!D148=【選択肢】!O64,58,IF(活動計画書!D148=【選択肢】!O65,"58-2",IF(活動計画書!D148=【選択肢】!O66,"58-3","")))))))))</f>
        <v/>
      </c>
      <c r="L148" s="553" t="str">
        <f>IF(J148="○",AA82,AA83)</f>
        <v>－</v>
      </c>
      <c r="M148" s="554"/>
      <c r="N148" s="554"/>
      <c r="O148" s="554"/>
      <c r="P148" s="554"/>
      <c r="Q148" s="554"/>
      <c r="R148" s="554"/>
      <c r="S148" s="554"/>
      <c r="T148" s="554"/>
      <c r="U148" s="554"/>
      <c r="V148" s="555"/>
      <c r="AG148" s="95" t="str">
        <f t="shared" si="9"/>
        <v/>
      </c>
    </row>
    <row r="149" spans="1:35" s="95" customFormat="1" ht="34.5" customHeight="1" x14ac:dyDescent="0.2">
      <c r="B149" s="662"/>
      <c r="C149" s="663"/>
      <c r="D149" s="559"/>
      <c r="E149" s="560"/>
      <c r="F149" s="560"/>
      <c r="G149" s="560"/>
      <c r="H149" s="560"/>
      <c r="I149" s="560"/>
      <c r="J149" s="365" t="str">
        <f t="shared" si="8"/>
        <v>－</v>
      </c>
      <c r="K149" s="363" t="str">
        <f>IF(D149=【選択肢】!O58,52,IF(活動計画書!D149=【選択肢】!O59,53,IF(活動計画書!D149=【選択肢】!O60,54,IF(活動計画書!D149=【選択肢】!O61,55,IF(活動計画書!D149=【選択肢】!O62,56,IF(活動計画書!D149=【選択肢】!O63,57,IF(活動計画書!D149=【選択肢】!O64,58,IF(活動計画書!D149=【選択肢】!O65,"58-2",IF(活動計画書!D149=【選択肢】!O66,"58-3","")))))))))</f>
        <v/>
      </c>
      <c r="L149" s="553" t="str">
        <f>IF(J149="○",AA82,AA83)</f>
        <v>－</v>
      </c>
      <c r="M149" s="554"/>
      <c r="N149" s="554"/>
      <c r="O149" s="554"/>
      <c r="P149" s="554"/>
      <c r="Q149" s="554"/>
      <c r="R149" s="554"/>
      <c r="S149" s="554"/>
      <c r="T149" s="554"/>
      <c r="U149" s="554"/>
      <c r="V149" s="555"/>
      <c r="AG149" s="95" t="str">
        <f t="shared" si="9"/>
        <v/>
      </c>
    </row>
    <row r="150" spans="1:35" s="95" customFormat="1" ht="17.25" customHeight="1" x14ac:dyDescent="0.2">
      <c r="B150" s="565"/>
      <c r="C150" s="566"/>
      <c r="D150" s="564" t="s">
        <v>130</v>
      </c>
      <c r="E150" s="564"/>
      <c r="F150" s="564"/>
      <c r="G150" s="564"/>
      <c r="H150" s="564"/>
      <c r="I150" s="564"/>
      <c r="J150" s="564"/>
      <c r="K150" s="356"/>
      <c r="L150" s="229"/>
      <c r="M150" s="229"/>
      <c r="N150" s="229"/>
      <c r="O150" s="229"/>
      <c r="P150" s="229"/>
      <c r="Q150" s="229"/>
      <c r="R150" s="229"/>
      <c r="S150" s="229"/>
      <c r="T150" s="229"/>
      <c r="U150" s="229"/>
      <c r="V150" s="229"/>
      <c r="W150" s="346"/>
      <c r="Z150" s="95" t="s">
        <v>153</v>
      </c>
    </row>
    <row r="151" spans="1:35" s="95" customFormat="1" ht="34.5" customHeight="1" x14ac:dyDescent="0.2">
      <c r="B151" s="520"/>
      <c r="C151" s="386"/>
      <c r="D151" s="561" t="s">
        <v>630</v>
      </c>
      <c r="E151" s="562"/>
      <c r="F151" s="562"/>
      <c r="G151" s="562"/>
      <c r="H151" s="562"/>
      <c r="I151" s="563"/>
      <c r="J151" s="254" t="s">
        <v>443</v>
      </c>
      <c r="K151" s="363">
        <v>60</v>
      </c>
      <c r="L151" s="553" t="str">
        <f>IF(J151="○",AA82,AA83)</f>
        <v>－</v>
      </c>
      <c r="M151" s="554"/>
      <c r="N151" s="554"/>
      <c r="O151" s="554"/>
      <c r="P151" s="554"/>
      <c r="Q151" s="554"/>
      <c r="R151" s="554"/>
      <c r="S151" s="554"/>
      <c r="T151" s="554"/>
      <c r="U151" s="554"/>
      <c r="V151" s="555"/>
      <c r="AG151" s="95" t="str">
        <f t="shared" si="9"/>
        <v/>
      </c>
    </row>
    <row r="152" spans="1:35" s="95" customFormat="1" ht="60.75" customHeight="1" thickBot="1" x14ac:dyDescent="0.25">
      <c r="B152" s="452" t="s">
        <v>493</v>
      </c>
      <c r="C152" s="452"/>
      <c r="D152" s="452"/>
      <c r="E152" s="452"/>
      <c r="F152" s="452"/>
      <c r="G152" s="452"/>
      <c r="H152" s="452"/>
      <c r="I152" s="452"/>
      <c r="J152" s="452"/>
      <c r="K152" s="452"/>
      <c r="L152" s="452"/>
      <c r="M152" s="452"/>
      <c r="N152" s="452"/>
      <c r="O152" s="452"/>
      <c r="P152" s="452"/>
      <c r="Q152" s="452"/>
      <c r="R152" s="452"/>
      <c r="S152" s="452"/>
      <c r="T152" s="452"/>
      <c r="U152" s="452"/>
      <c r="V152" s="452"/>
      <c r="W152" s="452"/>
      <c r="X152" s="452"/>
    </row>
    <row r="153" spans="1:35" s="217" customFormat="1" ht="26.25" customHeight="1" x14ac:dyDescent="0.55000000000000004">
      <c r="A153" s="262"/>
      <c r="B153" s="263" t="s">
        <v>522</v>
      </c>
      <c r="C153" s="230"/>
      <c r="D153" s="230"/>
      <c r="E153" s="230"/>
      <c r="F153" s="230"/>
      <c r="G153" s="230"/>
      <c r="H153" s="230"/>
      <c r="I153" s="230"/>
      <c r="J153" s="230"/>
      <c r="K153" s="230"/>
      <c r="L153" s="230"/>
      <c r="M153" s="230"/>
      <c r="N153" s="230"/>
      <c r="O153" s="230"/>
      <c r="P153" s="230"/>
      <c r="Q153" s="230"/>
      <c r="R153" s="230"/>
      <c r="S153" s="230"/>
      <c r="T153" s="230"/>
      <c r="U153" s="230"/>
      <c r="V153" s="230"/>
      <c r="W153" s="230"/>
      <c r="X153" s="264"/>
    </row>
    <row r="154" spans="1:35" s="217" customFormat="1" ht="26.25" customHeight="1" x14ac:dyDescent="0.55000000000000004">
      <c r="A154" s="265"/>
      <c r="B154" s="452" t="s">
        <v>523</v>
      </c>
      <c r="C154" s="452"/>
      <c r="D154" s="452"/>
      <c r="E154" s="452"/>
      <c r="F154" s="452"/>
      <c r="G154" s="452"/>
      <c r="H154" s="452"/>
      <c r="I154" s="452"/>
      <c r="J154" s="452"/>
      <c r="K154" s="452"/>
      <c r="L154" s="452"/>
      <c r="M154" s="452"/>
      <c r="N154" s="452"/>
      <c r="O154" s="452"/>
      <c r="P154" s="452"/>
      <c r="Q154" s="452"/>
      <c r="R154" s="452"/>
      <c r="S154" s="452"/>
      <c r="T154" s="452"/>
      <c r="U154" s="452"/>
      <c r="V154" s="452"/>
      <c r="W154" s="452"/>
      <c r="X154" s="266"/>
    </row>
    <row r="155" spans="1:35" s="217" customFormat="1" ht="26.25" customHeight="1" x14ac:dyDescent="0.55000000000000004">
      <c r="A155" s="265"/>
      <c r="B155" s="106"/>
      <c r="C155" s="111"/>
      <c r="D155" s="111"/>
      <c r="E155" s="111"/>
      <c r="F155" s="111"/>
      <c r="G155" s="111"/>
      <c r="H155" s="111"/>
      <c r="I155" s="111"/>
      <c r="J155" s="111"/>
      <c r="K155" s="111"/>
      <c r="L155" s="111"/>
      <c r="M155" s="111"/>
      <c r="N155" s="111"/>
      <c r="O155" s="111"/>
      <c r="P155" s="111"/>
      <c r="Q155" s="111"/>
      <c r="R155" s="111"/>
      <c r="S155" s="111"/>
      <c r="T155" s="111"/>
      <c r="U155" s="111"/>
      <c r="V155" s="111"/>
      <c r="W155" s="111"/>
      <c r="X155" s="266"/>
    </row>
    <row r="156" spans="1:35" s="233" customFormat="1" ht="26.25" customHeight="1" x14ac:dyDescent="0.2">
      <c r="A156" s="267"/>
      <c r="B156" s="546" t="s">
        <v>524</v>
      </c>
      <c r="C156" s="546"/>
      <c r="D156" s="546"/>
      <c r="E156" s="546"/>
      <c r="F156" s="546"/>
      <c r="G156" s="546"/>
      <c r="H156" s="547"/>
      <c r="I156" s="268"/>
      <c r="J156" s="269" t="s">
        <v>525</v>
      </c>
      <c r="K156" s="269"/>
      <c r="L156" s="548" t="s">
        <v>526</v>
      </c>
      <c r="M156" s="548"/>
      <c r="N156" s="548"/>
      <c r="O156" s="548"/>
      <c r="P156" s="548"/>
      <c r="Q156" s="548"/>
      <c r="R156" s="556"/>
      <c r="S156" s="557"/>
      <c r="T156" s="557"/>
      <c r="U156" s="557"/>
      <c r="V156" s="557"/>
      <c r="W156" s="558"/>
      <c r="X156" s="270"/>
    </row>
    <row r="157" spans="1:35" s="233" customFormat="1" ht="26.25" customHeight="1" x14ac:dyDescent="0.55000000000000004">
      <c r="A157" s="267"/>
      <c r="B157" s="546" t="s">
        <v>527</v>
      </c>
      <c r="C157" s="546"/>
      <c r="D157" s="546"/>
      <c r="E157" s="546"/>
      <c r="F157" s="546"/>
      <c r="G157" s="546"/>
      <c r="H157" s="547"/>
      <c r="I157" s="271"/>
      <c r="J157" s="269" t="s">
        <v>525</v>
      </c>
      <c r="K157" s="269"/>
      <c r="L157" s="548" t="s">
        <v>494</v>
      </c>
      <c r="M157" s="548"/>
      <c r="N157" s="548"/>
      <c r="O157" s="548"/>
      <c r="P157" s="548"/>
      <c r="Q157" s="549"/>
      <c r="R157" s="550"/>
      <c r="S157" s="550"/>
      <c r="T157" s="550"/>
      <c r="U157" s="550"/>
      <c r="V157" s="550"/>
      <c r="W157" s="550"/>
      <c r="X157" s="272"/>
      <c r="AD157" s="217"/>
      <c r="AE157" s="217"/>
      <c r="AF157" s="217"/>
      <c r="AG157" s="217"/>
      <c r="AH157" s="217"/>
      <c r="AI157" s="217"/>
    </row>
    <row r="158" spans="1:35" s="233" customFormat="1" ht="12.5" customHeight="1" thickBot="1" x14ac:dyDescent="0.25">
      <c r="A158" s="273"/>
      <c r="B158" s="274"/>
      <c r="C158" s="551"/>
      <c r="D158" s="551"/>
      <c r="E158" s="551"/>
      <c r="F158" s="551"/>
      <c r="G158" s="551"/>
      <c r="H158" s="551"/>
      <c r="I158" s="551"/>
      <c r="J158" s="551"/>
      <c r="K158" s="234"/>
      <c r="L158" s="234"/>
      <c r="M158" s="234"/>
      <c r="N158" s="234"/>
      <c r="O158" s="234"/>
      <c r="P158" s="234"/>
      <c r="Q158" s="234"/>
      <c r="R158" s="234"/>
      <c r="S158" s="234"/>
      <c r="T158" s="234"/>
      <c r="U158" s="234"/>
      <c r="V158" s="234"/>
      <c r="W158" s="234"/>
      <c r="X158" s="275"/>
    </row>
    <row r="159" spans="1:35" s="233" customFormat="1" ht="14" customHeight="1" thickBot="1" x14ac:dyDescent="0.25">
      <c r="A159" s="276"/>
      <c r="B159" s="277"/>
      <c r="C159" s="278"/>
      <c r="D159" s="278"/>
      <c r="E159" s="278"/>
      <c r="F159" s="278"/>
      <c r="G159" s="278"/>
      <c r="H159" s="278"/>
      <c r="I159" s="278"/>
      <c r="J159" s="278"/>
      <c r="K159" s="278"/>
      <c r="L159" s="278"/>
      <c r="M159" s="278"/>
      <c r="N159" s="278"/>
      <c r="O159" s="278"/>
      <c r="P159" s="278"/>
      <c r="Q159" s="278"/>
      <c r="R159" s="278"/>
      <c r="S159" s="278"/>
      <c r="T159" s="278"/>
      <c r="U159" s="278"/>
      <c r="V159" s="278"/>
      <c r="W159" s="278"/>
      <c r="X159" s="277"/>
    </row>
    <row r="160" spans="1:35" s="233" customFormat="1" ht="24" customHeight="1" x14ac:dyDescent="0.2">
      <c r="A160" s="279"/>
      <c r="B160" s="263" t="s">
        <v>528</v>
      </c>
      <c r="C160" s="280"/>
      <c r="D160" s="280"/>
      <c r="E160" s="280"/>
      <c r="F160" s="280"/>
      <c r="G160" s="280"/>
      <c r="H160" s="280"/>
      <c r="I160" s="280"/>
      <c r="J160" s="280"/>
      <c r="K160" s="280"/>
      <c r="L160" s="280"/>
      <c r="M160" s="280"/>
      <c r="N160" s="281"/>
      <c r="O160" s="230"/>
      <c r="P160" s="230"/>
      <c r="Q160" s="230"/>
      <c r="R160" s="230"/>
      <c r="S160" s="230"/>
      <c r="T160" s="230"/>
      <c r="U160" s="230"/>
      <c r="V160" s="230"/>
      <c r="W160" s="230"/>
      <c r="X160" s="282"/>
    </row>
    <row r="161" spans="1:24" s="233" customFormat="1" ht="14" customHeight="1" x14ac:dyDescent="0.2">
      <c r="A161" s="283"/>
      <c r="B161" s="106"/>
      <c r="C161" s="154"/>
      <c r="D161" s="154"/>
      <c r="E161" s="154"/>
      <c r="F161" s="154"/>
      <c r="G161" s="154"/>
      <c r="H161" s="154"/>
      <c r="I161" s="154"/>
      <c r="J161" s="154"/>
      <c r="K161" s="154"/>
      <c r="L161" s="154"/>
      <c r="M161" s="154"/>
      <c r="N161" s="95"/>
      <c r="O161" s="111"/>
      <c r="P161" s="111"/>
      <c r="Q161" s="111"/>
      <c r="R161" s="111"/>
      <c r="S161" s="111"/>
      <c r="T161" s="111"/>
      <c r="U161" s="111"/>
      <c r="V161" s="111"/>
      <c r="W161" s="111"/>
      <c r="X161" s="284"/>
    </row>
    <row r="162" spans="1:24" s="233" customFormat="1" ht="24.5" customHeight="1" x14ac:dyDescent="0.2">
      <c r="A162" s="283"/>
      <c r="B162" s="106" t="s">
        <v>529</v>
      </c>
      <c r="C162" s="154"/>
      <c r="D162" s="154"/>
      <c r="E162" s="154"/>
      <c r="F162" s="154"/>
      <c r="G162" s="154"/>
      <c r="H162" s="154"/>
      <c r="I162" s="154"/>
      <c r="J162" s="154"/>
      <c r="K162" s="154"/>
      <c r="L162" s="154"/>
      <c r="M162" s="154"/>
      <c r="N162" s="95"/>
      <c r="O162" s="111"/>
      <c r="P162" s="111"/>
      <c r="Q162" s="111"/>
      <c r="R162" s="111"/>
      <c r="S162" s="111"/>
      <c r="T162" s="111"/>
      <c r="U162" s="111"/>
      <c r="V162" s="111"/>
      <c r="W162" s="111"/>
      <c r="X162" s="284"/>
    </row>
    <row r="163" spans="1:24" s="233" customFormat="1" ht="24.5" customHeight="1" x14ac:dyDescent="0.2">
      <c r="A163" s="283"/>
      <c r="B163" s="552" t="s">
        <v>530</v>
      </c>
      <c r="C163" s="552"/>
      <c r="D163" s="552"/>
      <c r="E163" s="552"/>
      <c r="F163" s="552"/>
      <c r="G163" s="552"/>
      <c r="H163" s="552" t="s">
        <v>531</v>
      </c>
      <c r="I163" s="552"/>
      <c r="J163" s="552"/>
      <c r="K163" s="362"/>
      <c r="L163" s="94"/>
      <c r="M163" s="94"/>
      <c r="N163" s="95"/>
      <c r="O163" s="111"/>
      <c r="P163" s="111"/>
      <c r="Q163" s="111"/>
      <c r="R163" s="111"/>
      <c r="S163" s="111"/>
      <c r="T163" s="111"/>
      <c r="U163" s="111"/>
      <c r="V163" s="111"/>
      <c r="W163" s="111"/>
      <c r="X163" s="284"/>
    </row>
    <row r="164" spans="1:24" s="233" customFormat="1" ht="24.5" customHeight="1" x14ac:dyDescent="0.2">
      <c r="A164" s="283"/>
      <c r="B164" s="542" t="s">
        <v>532</v>
      </c>
      <c r="C164" s="542"/>
      <c r="D164" s="542"/>
      <c r="E164" s="542"/>
      <c r="F164" s="542"/>
      <c r="G164" s="542"/>
      <c r="H164" s="543"/>
      <c r="I164" s="544"/>
      <c r="J164" s="545"/>
      <c r="K164" s="364"/>
      <c r="L164" s="94"/>
      <c r="M164" s="94"/>
      <c r="N164" s="95"/>
      <c r="O164" s="111"/>
      <c r="P164" s="111"/>
      <c r="Q164" s="111"/>
      <c r="R164" s="111"/>
      <c r="S164" s="111"/>
      <c r="T164" s="111"/>
      <c r="U164" s="111"/>
      <c r="V164" s="111"/>
      <c r="W164" s="111"/>
      <c r="X164" s="284"/>
    </row>
    <row r="165" spans="1:24" s="233" customFormat="1" ht="24.5" customHeight="1" x14ac:dyDescent="0.2">
      <c r="A165" s="283"/>
      <c r="B165" s="542" t="s">
        <v>533</v>
      </c>
      <c r="C165" s="542"/>
      <c r="D165" s="542"/>
      <c r="E165" s="542"/>
      <c r="F165" s="542"/>
      <c r="G165" s="542"/>
      <c r="H165" s="543"/>
      <c r="I165" s="544"/>
      <c r="J165" s="545"/>
      <c r="K165" s="364"/>
      <c r="L165" s="94"/>
      <c r="M165" s="94"/>
      <c r="N165" s="95"/>
      <c r="O165" s="111"/>
      <c r="P165" s="111"/>
      <c r="Q165" s="111"/>
      <c r="R165" s="111"/>
      <c r="S165" s="111"/>
      <c r="T165" s="111"/>
      <c r="U165" s="111"/>
      <c r="V165" s="111"/>
      <c r="W165" s="111"/>
      <c r="X165" s="284"/>
    </row>
    <row r="166" spans="1:24" s="233" customFormat="1" ht="24.5" customHeight="1" x14ac:dyDescent="0.2">
      <c r="A166" s="283"/>
      <c r="B166" s="542" t="s">
        <v>534</v>
      </c>
      <c r="C166" s="542"/>
      <c r="D166" s="542"/>
      <c r="E166" s="542"/>
      <c r="F166" s="542"/>
      <c r="G166" s="542"/>
      <c r="H166" s="543"/>
      <c r="I166" s="544"/>
      <c r="J166" s="545"/>
      <c r="K166" s="364"/>
      <c r="L166" s="94"/>
      <c r="M166" s="94"/>
      <c r="N166" s="95"/>
      <c r="O166" s="111"/>
      <c r="P166" s="111"/>
      <c r="Q166" s="111"/>
      <c r="R166" s="111"/>
      <c r="S166" s="111"/>
      <c r="T166" s="111"/>
      <c r="U166" s="111"/>
      <c r="V166" s="111"/>
      <c r="W166" s="111"/>
      <c r="X166" s="284"/>
    </row>
    <row r="167" spans="1:24" s="233" customFormat="1" ht="24.5" customHeight="1" x14ac:dyDescent="0.2">
      <c r="A167" s="283"/>
      <c r="B167" s="542" t="s">
        <v>535</v>
      </c>
      <c r="C167" s="542"/>
      <c r="D167" s="542"/>
      <c r="E167" s="542"/>
      <c r="F167" s="542"/>
      <c r="G167" s="542"/>
      <c r="H167" s="543"/>
      <c r="I167" s="544"/>
      <c r="J167" s="545"/>
      <c r="K167" s="364"/>
      <c r="L167" s="94"/>
      <c r="M167" s="94"/>
      <c r="N167" s="95"/>
      <c r="O167" s="111"/>
      <c r="P167" s="111"/>
      <c r="Q167" s="111"/>
      <c r="R167" s="111"/>
      <c r="S167" s="111"/>
      <c r="T167" s="111"/>
      <c r="U167" s="111"/>
      <c r="V167" s="111"/>
      <c r="W167" s="111"/>
      <c r="X167" s="284"/>
    </row>
    <row r="168" spans="1:24" s="233" customFormat="1" ht="24.5" customHeight="1" x14ac:dyDescent="0.2">
      <c r="A168" s="283"/>
      <c r="B168" s="542" t="s">
        <v>536</v>
      </c>
      <c r="C168" s="542"/>
      <c r="D168" s="542"/>
      <c r="E168" s="542"/>
      <c r="F168" s="542"/>
      <c r="G168" s="542"/>
      <c r="H168" s="543"/>
      <c r="I168" s="544"/>
      <c r="J168" s="545"/>
      <c r="K168" s="364"/>
      <c r="L168" s="94"/>
      <c r="M168" s="94"/>
      <c r="N168" s="95"/>
      <c r="O168" s="111"/>
      <c r="P168" s="111"/>
      <c r="Q168" s="111"/>
      <c r="R168" s="111"/>
      <c r="S168" s="111"/>
      <c r="T168" s="111"/>
      <c r="U168" s="111"/>
      <c r="V168" s="111"/>
      <c r="W168" s="111"/>
      <c r="X168" s="284"/>
    </row>
    <row r="169" spans="1:24" s="233" customFormat="1" ht="24.5" customHeight="1" x14ac:dyDescent="0.2">
      <c r="A169" s="283"/>
      <c r="B169" s="542" t="s">
        <v>537</v>
      </c>
      <c r="C169" s="542"/>
      <c r="D169" s="542"/>
      <c r="E169" s="542"/>
      <c r="F169" s="542"/>
      <c r="G169" s="542"/>
      <c r="H169" s="543"/>
      <c r="I169" s="544"/>
      <c r="J169" s="545"/>
      <c r="K169" s="364"/>
      <c r="L169" s="94"/>
      <c r="M169" s="94"/>
      <c r="N169" s="95"/>
      <c r="O169" s="111"/>
      <c r="P169" s="111"/>
      <c r="Q169" s="111"/>
      <c r="R169" s="111"/>
      <c r="S169" s="111"/>
      <c r="T169" s="111"/>
      <c r="U169" s="111"/>
      <c r="V169" s="111"/>
      <c r="W169" s="111"/>
      <c r="X169" s="284"/>
    </row>
    <row r="170" spans="1:24" s="233" customFormat="1" ht="14" customHeight="1" thickBot="1" x14ac:dyDescent="0.25">
      <c r="A170" s="273"/>
      <c r="B170" s="274"/>
      <c r="C170" s="285"/>
      <c r="D170" s="285"/>
      <c r="E170" s="285"/>
      <c r="F170" s="285"/>
      <c r="G170" s="285"/>
      <c r="H170" s="285"/>
      <c r="I170" s="285"/>
      <c r="J170" s="285"/>
      <c r="K170" s="285"/>
      <c r="L170" s="285"/>
      <c r="M170" s="285"/>
      <c r="N170" s="285"/>
      <c r="O170" s="285"/>
      <c r="P170" s="285"/>
      <c r="Q170" s="285"/>
      <c r="R170" s="285"/>
      <c r="S170" s="285"/>
      <c r="T170" s="285"/>
      <c r="U170" s="285"/>
      <c r="V170" s="285"/>
      <c r="W170" s="285"/>
      <c r="X170" s="275"/>
    </row>
    <row r="171" spans="1:24" s="233" customFormat="1" ht="14" customHeight="1" x14ac:dyDescent="0.2">
      <c r="A171" s="286"/>
      <c r="B171" s="287"/>
      <c r="C171" s="288"/>
      <c r="D171" s="288"/>
      <c r="E171" s="288"/>
      <c r="F171" s="288"/>
      <c r="G171" s="288"/>
      <c r="H171" s="288"/>
      <c r="I171" s="289"/>
      <c r="J171" s="263"/>
      <c r="K171" s="263"/>
      <c r="L171" s="263"/>
      <c r="M171" s="263"/>
      <c r="N171" s="263"/>
      <c r="O171" s="263"/>
      <c r="P171" s="288"/>
      <c r="Q171" s="288"/>
      <c r="R171" s="288"/>
      <c r="S171" s="288"/>
      <c r="T171" s="288"/>
      <c r="U171" s="288"/>
      <c r="V171" s="288"/>
      <c r="W171" s="288"/>
      <c r="X171" s="289"/>
    </row>
    <row r="172" spans="1:24" s="217" customFormat="1" ht="24.75" customHeight="1" x14ac:dyDescent="0.55000000000000004">
      <c r="A172" s="173" t="s">
        <v>128</v>
      </c>
      <c r="M172" s="235"/>
      <c r="N172" s="235"/>
      <c r="O172" s="235"/>
      <c r="P172" s="235"/>
      <c r="S172" s="235"/>
      <c r="T172" s="235"/>
    </row>
    <row r="173" spans="1:24" s="217" customFormat="1" ht="91" customHeight="1" x14ac:dyDescent="0.55000000000000004">
      <c r="A173" s="94"/>
      <c r="B173" s="474" t="s">
        <v>538</v>
      </c>
      <c r="C173" s="474"/>
      <c r="D173" s="474"/>
      <c r="E173" s="474"/>
      <c r="F173" s="474"/>
      <c r="G173" s="474"/>
      <c r="H173" s="474"/>
      <c r="I173" s="474"/>
      <c r="J173" s="474"/>
      <c r="K173" s="474"/>
      <c r="L173" s="474"/>
      <c r="M173" s="474"/>
      <c r="N173" s="474"/>
      <c r="O173" s="474"/>
      <c r="P173" s="474"/>
      <c r="Q173" s="474"/>
      <c r="R173" s="474"/>
      <c r="S173" s="474"/>
      <c r="T173" s="474"/>
      <c r="U173" s="474"/>
      <c r="V173" s="474"/>
      <c r="W173" s="474"/>
    </row>
    <row r="174" spans="1:24" s="95" customFormat="1" ht="26.5" customHeight="1" x14ac:dyDescent="0.2">
      <c r="B174" s="519" t="s">
        <v>11</v>
      </c>
      <c r="C174" s="384"/>
      <c r="D174" s="384"/>
      <c r="E174" s="384"/>
      <c r="F174" s="384"/>
      <c r="G174" s="384"/>
      <c r="H174" s="384"/>
      <c r="I174" s="384"/>
      <c r="J174" s="384"/>
      <c r="K174" s="384"/>
      <c r="L174" s="384"/>
      <c r="M174" s="384"/>
      <c r="N174" s="385"/>
      <c r="O174" s="519" t="s">
        <v>10</v>
      </c>
      <c r="P174" s="384"/>
      <c r="Q174" s="385"/>
      <c r="R174" s="524" t="s">
        <v>539</v>
      </c>
      <c r="S174" s="525"/>
      <c r="T174" s="526"/>
    </row>
    <row r="175" spans="1:24" s="95" customFormat="1" ht="26.5" customHeight="1" x14ac:dyDescent="0.2">
      <c r="B175" s="520"/>
      <c r="C175" s="386"/>
      <c r="D175" s="386"/>
      <c r="E175" s="386"/>
      <c r="F175" s="386"/>
      <c r="G175" s="386"/>
      <c r="H175" s="386"/>
      <c r="I175" s="386"/>
      <c r="J175" s="386"/>
      <c r="K175" s="386"/>
      <c r="L175" s="386"/>
      <c r="M175" s="386"/>
      <c r="N175" s="387"/>
      <c r="O175" s="521"/>
      <c r="P175" s="522"/>
      <c r="Q175" s="523"/>
      <c r="R175" s="527"/>
      <c r="S175" s="528"/>
      <c r="T175" s="529"/>
    </row>
    <row r="176" spans="1:24" s="95" customFormat="1" ht="28.5" customHeight="1" x14ac:dyDescent="0.2">
      <c r="B176" s="536" t="s">
        <v>46</v>
      </c>
      <c r="C176" s="538"/>
      <c r="D176" s="536" t="s">
        <v>0</v>
      </c>
      <c r="E176" s="537"/>
      <c r="F176" s="537"/>
      <c r="G176" s="538"/>
      <c r="H176" s="536" t="s">
        <v>43</v>
      </c>
      <c r="I176" s="537"/>
      <c r="J176" s="537"/>
      <c r="K176" s="537"/>
      <c r="L176" s="537"/>
      <c r="M176" s="537"/>
      <c r="N176" s="538"/>
      <c r="O176" s="290"/>
      <c r="P176" s="530" t="s">
        <v>540</v>
      </c>
      <c r="Q176" s="531"/>
      <c r="R176" s="290"/>
      <c r="S176" s="530" t="s">
        <v>540</v>
      </c>
      <c r="T176" s="531"/>
      <c r="U176" s="99"/>
      <c r="V176" s="99"/>
    </row>
    <row r="177" spans="2:33" s="95" customFormat="1" ht="30.75" customHeight="1" x14ac:dyDescent="0.2">
      <c r="B177" s="748"/>
      <c r="C177" s="749"/>
      <c r="D177" s="763"/>
      <c r="E177" s="764"/>
      <c r="F177" s="764"/>
      <c r="G177" s="765"/>
      <c r="H177" s="539"/>
      <c r="I177" s="540"/>
      <c r="J177" s="540"/>
      <c r="K177" s="540"/>
      <c r="L177" s="540"/>
      <c r="M177" s="540"/>
      <c r="N177" s="541"/>
      <c r="O177" s="532"/>
      <c r="P177" s="533"/>
      <c r="Q177" s="294"/>
      <c r="R177" s="532"/>
      <c r="S177" s="533"/>
      <c r="T177" s="294"/>
      <c r="U177" s="96"/>
      <c r="V177" s="96"/>
      <c r="AA177" s="95" t="s">
        <v>541</v>
      </c>
      <c r="AG177" s="95" t="str">
        <f>IF(D177=【選択肢】!S69,61,IF(活動計画書!D177=【選択肢】!S70,62,IF(活動計画書!D177=【選択肢】!S71,63,IF(活動計画書!D177=【選択肢】!S72,64,IF(活動計画書!D177=【選択肢】!S73,65,IF(活動計画書!D177=【選択肢】!S74,66,""))))))</f>
        <v/>
      </c>
    </row>
    <row r="178" spans="2:33" s="95" customFormat="1" ht="30.75" customHeight="1" x14ac:dyDescent="0.2">
      <c r="B178" s="683"/>
      <c r="C178" s="684"/>
      <c r="D178" s="539"/>
      <c r="E178" s="540"/>
      <c r="F178" s="540"/>
      <c r="G178" s="541"/>
      <c r="H178" s="539"/>
      <c r="I178" s="540"/>
      <c r="J178" s="540"/>
      <c r="K178" s="540"/>
      <c r="L178" s="540"/>
      <c r="M178" s="540"/>
      <c r="N178" s="541"/>
      <c r="O178" s="532"/>
      <c r="P178" s="533"/>
      <c r="Q178" s="294"/>
      <c r="R178" s="532"/>
      <c r="S178" s="533"/>
      <c r="T178" s="294"/>
      <c r="U178" s="96"/>
      <c r="V178" s="96"/>
      <c r="AA178" s="95" t="s">
        <v>542</v>
      </c>
      <c r="AG178" s="95" t="str">
        <f>IF(D178=【選択肢】!S69,61,IF(活動計画書!D178=【選択肢】!S70,62,IF(活動計画書!D178=【選択肢】!S71,63,IF(活動計画書!D178=【選択肢】!S72,64,IF(活動計画書!D178=【選択肢】!S73,65,IF(活動計画書!D178=【選択肢】!S74,66,""))))))</f>
        <v/>
      </c>
    </row>
    <row r="179" spans="2:33" s="95" customFormat="1" ht="30.75" customHeight="1" x14ac:dyDescent="0.2">
      <c r="B179" s="683"/>
      <c r="C179" s="684"/>
      <c r="D179" s="539"/>
      <c r="E179" s="540"/>
      <c r="F179" s="540"/>
      <c r="G179" s="541"/>
      <c r="H179" s="539"/>
      <c r="I179" s="540"/>
      <c r="J179" s="540"/>
      <c r="K179" s="540"/>
      <c r="L179" s="540"/>
      <c r="M179" s="540"/>
      <c r="N179" s="541"/>
      <c r="O179" s="532"/>
      <c r="P179" s="533"/>
      <c r="Q179" s="294"/>
      <c r="R179" s="532"/>
      <c r="S179" s="533"/>
      <c r="T179" s="294"/>
      <c r="U179" s="96"/>
      <c r="V179" s="96"/>
      <c r="AG179" s="95" t="str">
        <f>IF(D179=【選択肢】!S69,61,IF(活動計画書!D179=【選択肢】!S70,62,IF(活動計画書!D179=【選択肢】!S71,63,IF(活動計画書!D179=【選択肢】!S72,64,IF(活動計画書!D179=【選択肢】!S73,65,IF(活動計画書!D179=【選択肢】!S74,66,""))))))</f>
        <v/>
      </c>
    </row>
    <row r="180" spans="2:33" s="95" customFormat="1" ht="30.75" customHeight="1" x14ac:dyDescent="0.2">
      <c r="B180" s="683"/>
      <c r="C180" s="684"/>
      <c r="D180" s="539"/>
      <c r="E180" s="540"/>
      <c r="F180" s="540"/>
      <c r="G180" s="541"/>
      <c r="H180" s="539"/>
      <c r="I180" s="540"/>
      <c r="J180" s="540"/>
      <c r="K180" s="540"/>
      <c r="L180" s="540"/>
      <c r="M180" s="540"/>
      <c r="N180" s="541"/>
      <c r="O180" s="532"/>
      <c r="P180" s="533"/>
      <c r="Q180" s="294"/>
      <c r="R180" s="532"/>
      <c r="S180" s="533"/>
      <c r="T180" s="294"/>
      <c r="U180" s="96"/>
      <c r="V180" s="96"/>
      <c r="AG180" s="95" t="str">
        <f>IF(D180=【選択肢】!S69,61,IF(活動計画書!D180=【選択肢】!S70,62,IF(活動計画書!D180=【選択肢】!S71,63,IF(活動計画書!D180=【選択肢】!S72,64,IF(活動計画書!D180=【選択肢】!S73,65,IF(活動計画書!D180=【選択肢】!S74,66,""))))))</f>
        <v/>
      </c>
    </row>
    <row r="181" spans="2:33" s="95" customFormat="1" ht="30.75" customHeight="1" x14ac:dyDescent="0.2">
      <c r="B181" s="683"/>
      <c r="C181" s="684"/>
      <c r="D181" s="539"/>
      <c r="E181" s="540"/>
      <c r="F181" s="540"/>
      <c r="G181" s="541"/>
      <c r="H181" s="539"/>
      <c r="I181" s="540"/>
      <c r="J181" s="540"/>
      <c r="K181" s="540"/>
      <c r="L181" s="540"/>
      <c r="M181" s="540"/>
      <c r="N181" s="541"/>
      <c r="O181" s="513"/>
      <c r="P181" s="514"/>
      <c r="Q181" s="294"/>
      <c r="R181" s="513"/>
      <c r="S181" s="514"/>
      <c r="T181" s="294"/>
      <c r="U181" s="96"/>
      <c r="V181" s="96"/>
      <c r="AG181" s="95" t="str">
        <f>IF(D181=【選択肢】!S69,61,IF(活動計画書!D181=【選択肢】!S70,62,IF(活動計画書!D181=【選択肢】!S71,63,IF(活動計画書!D181=【選択肢】!S72,64,IF(活動計画書!D181=【選択肢】!S73,65,IF(活動計画書!D181=【選択肢】!S74,66,""))))))</f>
        <v/>
      </c>
    </row>
    <row r="182" spans="2:33" s="95" customFormat="1" ht="30.75" customHeight="1" x14ac:dyDescent="0.2">
      <c r="B182" s="683"/>
      <c r="C182" s="684"/>
      <c r="D182" s="539"/>
      <c r="E182" s="540"/>
      <c r="F182" s="540"/>
      <c r="G182" s="541"/>
      <c r="H182" s="539"/>
      <c r="I182" s="540"/>
      <c r="J182" s="540"/>
      <c r="K182" s="540"/>
      <c r="L182" s="540"/>
      <c r="M182" s="540"/>
      <c r="N182" s="541"/>
      <c r="O182" s="515"/>
      <c r="P182" s="516"/>
      <c r="Q182" s="294"/>
      <c r="R182" s="515"/>
      <c r="S182" s="516"/>
      <c r="T182" s="294"/>
      <c r="U182" s="96"/>
      <c r="V182" s="96"/>
      <c r="AG182" s="95" t="str">
        <f>IF(D182=【選択肢】!S69,61,IF(活動計画書!D182=【選択肢】!S70,62,IF(活動計画書!D182=【選択肢】!S71,63,IF(活動計画書!D182=【選択肢】!S72,64,IF(活動計画書!D182=【選択肢】!S73,65,IF(活動計画書!D182=【選択肢】!S74,66,""))))))</f>
        <v/>
      </c>
    </row>
    <row r="183" spans="2:33" s="95" customFormat="1" ht="30.75" customHeight="1" x14ac:dyDescent="0.2">
      <c r="B183" s="683"/>
      <c r="C183" s="684"/>
      <c r="D183" s="539"/>
      <c r="E183" s="540"/>
      <c r="F183" s="540"/>
      <c r="G183" s="541"/>
      <c r="H183" s="539"/>
      <c r="I183" s="540"/>
      <c r="J183" s="540"/>
      <c r="K183" s="540"/>
      <c r="L183" s="540"/>
      <c r="M183" s="540"/>
      <c r="N183" s="541"/>
      <c r="O183" s="515"/>
      <c r="P183" s="516"/>
      <c r="Q183" s="294"/>
      <c r="R183" s="515"/>
      <c r="S183" s="516"/>
      <c r="T183" s="294"/>
      <c r="U183" s="96"/>
      <c r="V183" s="96"/>
      <c r="AG183" s="95" t="str">
        <f>IF(D183=【選択肢】!S69,61,IF(活動計画書!D183=【選択肢】!S70,62,IF(活動計画書!D183=【選択肢】!S71,63,IF(活動計画書!D183=【選択肢】!S72,64,IF(活動計画書!D183=【選択肢】!S73,65,IF(活動計画書!D183=【選択肢】!S74,66,""))))))</f>
        <v/>
      </c>
    </row>
    <row r="184" spans="2:33" s="95" customFormat="1" ht="30.75" customHeight="1" x14ac:dyDescent="0.2">
      <c r="B184" s="683"/>
      <c r="C184" s="684"/>
      <c r="D184" s="539"/>
      <c r="E184" s="540"/>
      <c r="F184" s="540"/>
      <c r="G184" s="541"/>
      <c r="H184" s="539"/>
      <c r="I184" s="540"/>
      <c r="J184" s="540"/>
      <c r="K184" s="540"/>
      <c r="L184" s="540"/>
      <c r="M184" s="540"/>
      <c r="N184" s="541"/>
      <c r="O184" s="515"/>
      <c r="P184" s="516"/>
      <c r="Q184" s="294"/>
      <c r="R184" s="515"/>
      <c r="S184" s="516"/>
      <c r="T184" s="294"/>
      <c r="U184" s="96"/>
      <c r="V184" s="96"/>
      <c r="AG184" s="95" t="str">
        <f>IF(D184=【選択肢】!S69,61,IF(活動計画書!D184=【選択肢】!S70,62,IF(活動計画書!D184=【選択肢】!S71,63,IF(活動計画書!D184=【選択肢】!S72,64,IF(活動計画書!D184=【選択肢】!S73,65,IF(活動計画書!D184=【選択肢】!S74,66,""))))))</f>
        <v/>
      </c>
    </row>
    <row r="185" spans="2:33" s="95" customFormat="1" ht="30.75" customHeight="1" x14ac:dyDescent="0.2">
      <c r="B185" s="295"/>
      <c r="C185" s="296"/>
      <c r="D185" s="291"/>
      <c r="E185" s="292"/>
      <c r="F185" s="292"/>
      <c r="G185" s="293"/>
      <c r="H185" s="291"/>
      <c r="I185" s="292"/>
      <c r="J185" s="292"/>
      <c r="K185" s="292"/>
      <c r="L185" s="292"/>
      <c r="M185" s="292"/>
      <c r="N185" s="293"/>
      <c r="O185" s="297"/>
      <c r="P185" s="298"/>
      <c r="Q185" s="294"/>
      <c r="R185" s="297"/>
      <c r="S185" s="298"/>
      <c r="T185" s="294"/>
      <c r="U185" s="96"/>
      <c r="V185" s="96"/>
      <c r="AG185" s="95" t="str">
        <f>IF(D185=【選択肢】!S69,61,IF(活動計画書!D185=【選択肢】!S70,62,IF(活動計画書!D185=【選択肢】!S71,63,IF(活動計画書!D185=【選択肢】!S72,64,IF(活動計画書!D185=【選択肢】!S73,65,IF(活動計画書!D185=【選択肢】!S74,66,""))))))</f>
        <v/>
      </c>
    </row>
    <row r="186" spans="2:33" s="95" customFormat="1" ht="30.75" customHeight="1" x14ac:dyDescent="0.2">
      <c r="B186" s="683"/>
      <c r="C186" s="684"/>
      <c r="D186" s="539"/>
      <c r="E186" s="540"/>
      <c r="F186" s="540"/>
      <c r="G186" s="541"/>
      <c r="H186" s="539"/>
      <c r="I186" s="540"/>
      <c r="J186" s="540"/>
      <c r="K186" s="540"/>
      <c r="L186" s="540"/>
      <c r="M186" s="540"/>
      <c r="N186" s="541"/>
      <c r="O186" s="515"/>
      <c r="P186" s="516"/>
      <c r="Q186" s="294"/>
      <c r="R186" s="515"/>
      <c r="S186" s="516"/>
      <c r="T186" s="294"/>
      <c r="U186" s="96"/>
      <c r="V186" s="96"/>
      <c r="AG186" s="95" t="str">
        <f>IF(D186=【選択肢】!S69,61,IF(活動計画書!D186=【選択肢】!S70,62,IF(活動計画書!D186=【選択肢】!S71,63,IF(活動計画書!D186=【選択肢】!S72,64,IF(活動計画書!D186=【選択肢】!S73,65,IF(活動計画書!D186=【選択肢】!S74,66,""))))))</f>
        <v/>
      </c>
    </row>
    <row r="187" spans="2:33" s="95" customFormat="1" ht="25.5" customHeight="1" x14ac:dyDescent="0.2">
      <c r="B187" s="683"/>
      <c r="C187" s="684"/>
      <c r="D187" s="539"/>
      <c r="E187" s="540"/>
      <c r="F187" s="540"/>
      <c r="G187" s="541"/>
      <c r="H187" s="539"/>
      <c r="I187" s="540"/>
      <c r="J187" s="540"/>
      <c r="K187" s="540"/>
      <c r="L187" s="540"/>
      <c r="M187" s="540"/>
      <c r="N187" s="541"/>
      <c r="O187" s="515"/>
      <c r="P187" s="516"/>
      <c r="Q187" s="294"/>
      <c r="R187" s="515"/>
      <c r="S187" s="516"/>
      <c r="T187" s="294"/>
      <c r="U187" s="96"/>
      <c r="V187" s="96"/>
      <c r="AG187" s="95" t="str">
        <f>IF(D187=【選択肢】!S69,61,IF(活動計画書!D187=【選択肢】!S70,62,IF(活動計画書!D187=【選択肢】!S71,63,IF(活動計画書!D187=【選択肢】!S72,64,IF(活動計画書!D187=【選択肢】!S73,65,IF(活動計画書!D187=【選択肢】!S74,66,""))))))</f>
        <v/>
      </c>
    </row>
    <row r="188" spans="2:33" s="95" customFormat="1" ht="21.75" customHeight="1" x14ac:dyDescent="0.2">
      <c r="B188" s="746"/>
      <c r="C188" s="747"/>
      <c r="D188" s="535" t="s">
        <v>130</v>
      </c>
      <c r="E188" s="535"/>
      <c r="F188" s="535"/>
      <c r="G188" s="535"/>
      <c r="H188" s="535"/>
      <c r="I188" s="535"/>
      <c r="J188" s="535"/>
      <c r="K188" s="535"/>
      <c r="L188" s="535"/>
      <c r="M188" s="535"/>
      <c r="N188" s="535"/>
      <c r="O188" s="752"/>
      <c r="P188" s="752"/>
      <c r="Q188" s="236"/>
      <c r="R188" s="236"/>
      <c r="S188" s="236"/>
      <c r="T188" s="236"/>
      <c r="U188" s="236"/>
      <c r="V188" s="237"/>
      <c r="Z188" s="95" t="s">
        <v>153</v>
      </c>
    </row>
    <row r="189" spans="2:33" s="95" customFormat="1" ht="12.75" customHeight="1" x14ac:dyDescent="0.2">
      <c r="B189" s="103"/>
      <c r="C189" s="103"/>
      <c r="D189" s="238"/>
      <c r="E189" s="238"/>
      <c r="F189" s="238"/>
      <c r="G189" s="238"/>
      <c r="H189" s="238"/>
      <c r="I189" s="238"/>
      <c r="J189" s="238"/>
      <c r="K189" s="238"/>
      <c r="L189" s="238"/>
      <c r="M189" s="238"/>
      <c r="N189" s="238"/>
      <c r="O189" s="96"/>
      <c r="P189" s="96"/>
      <c r="Q189" s="96"/>
      <c r="R189" s="96"/>
      <c r="S189" s="96"/>
      <c r="T189" s="96"/>
      <c r="U189" s="96"/>
    </row>
    <row r="190" spans="2:33" s="95" customFormat="1" ht="26.25" customHeight="1" x14ac:dyDescent="0.2">
      <c r="B190" s="629" t="s">
        <v>227</v>
      </c>
      <c r="C190" s="629"/>
      <c r="D190" s="629"/>
      <c r="E190" s="629"/>
      <c r="F190" s="629"/>
      <c r="G190" s="629"/>
      <c r="H190" s="184"/>
      <c r="I190" s="248"/>
      <c r="J190" s="517" t="s">
        <v>543</v>
      </c>
      <c r="K190" s="518"/>
      <c r="L190" s="518"/>
      <c r="M190" s="518"/>
      <c r="N190" s="518"/>
      <c r="O190" s="518"/>
      <c r="P190" s="239"/>
      <c r="Q190" s="240"/>
      <c r="R190" s="240"/>
      <c r="S190" s="299"/>
      <c r="T190" s="534" t="s">
        <v>228</v>
      </c>
      <c r="U190" s="534"/>
      <c r="V190" s="534"/>
      <c r="W190" s="534"/>
      <c r="X190" s="534"/>
    </row>
    <row r="191" spans="2:33" s="95" customFormat="1" ht="40.5" customHeight="1" x14ac:dyDescent="0.2">
      <c r="B191" s="452" t="s">
        <v>278</v>
      </c>
      <c r="C191" s="452"/>
      <c r="D191" s="452"/>
      <c r="E191" s="452"/>
      <c r="F191" s="452"/>
      <c r="G191" s="452"/>
      <c r="H191" s="452"/>
      <c r="I191" s="452"/>
      <c r="J191" s="452"/>
      <c r="K191" s="452"/>
      <c r="L191" s="452"/>
      <c r="M191" s="452"/>
      <c r="N191" s="452"/>
      <c r="O191" s="452"/>
      <c r="P191" s="452"/>
      <c r="Q191" s="452"/>
      <c r="R191" s="452"/>
      <c r="S191" s="452"/>
      <c r="T191" s="452"/>
      <c r="U191" s="452"/>
      <c r="V191" s="452"/>
      <c r="W191" s="452"/>
      <c r="X191" s="232"/>
    </row>
    <row r="192" spans="2:33" s="95" customFormat="1" ht="13.5" customHeight="1" x14ac:dyDescent="0.2">
      <c r="B192" s="154"/>
      <c r="C192" s="154"/>
      <c r="D192" s="154"/>
      <c r="E192" s="154"/>
      <c r="F192" s="154"/>
      <c r="G192" s="154"/>
      <c r="H192" s="154"/>
      <c r="I192" s="154"/>
      <c r="J192" s="154"/>
      <c r="K192" s="154"/>
      <c r="L192" s="154"/>
      <c r="M192" s="154"/>
      <c r="N192" s="154"/>
      <c r="O192" s="154"/>
      <c r="P192" s="154"/>
      <c r="Q192" s="154"/>
      <c r="R192" s="154"/>
      <c r="S192" s="154"/>
      <c r="T192" s="154"/>
      <c r="U192" s="154"/>
      <c r="V192" s="154"/>
      <c r="W192" s="154"/>
      <c r="X192" s="232"/>
    </row>
  </sheetData>
  <sheetProtection sheet="1" formatCells="0"/>
  <dataConsolidate/>
  <mergeCells count="381">
    <mergeCell ref="F30:G30"/>
    <mergeCell ref="C31:E31"/>
    <mergeCell ref="B93:J93"/>
    <mergeCell ref="C43:E43"/>
    <mergeCell ref="I43:M43"/>
    <mergeCell ref="I39:M39"/>
    <mergeCell ref="B45:M45"/>
    <mergeCell ref="C110:M110"/>
    <mergeCell ref="C109:M109"/>
    <mergeCell ref="D88:J88"/>
    <mergeCell ref="D89:J89"/>
    <mergeCell ref="B28:B31"/>
    <mergeCell ref="C28:E28"/>
    <mergeCell ref="F28:G28"/>
    <mergeCell ref="I28:M28"/>
    <mergeCell ref="C47:E47"/>
    <mergeCell ref="B51:D51"/>
    <mergeCell ref="F43:G43"/>
    <mergeCell ref="F41:G41"/>
    <mergeCell ref="F39:G39"/>
    <mergeCell ref="I31:M31"/>
    <mergeCell ref="C29:E29"/>
    <mergeCell ref="M83:W83"/>
    <mergeCell ref="M84:W84"/>
    <mergeCell ref="W143:W144"/>
    <mergeCell ref="O186:P186"/>
    <mergeCell ref="O180:P180"/>
    <mergeCell ref="E65:G65"/>
    <mergeCell ref="D78:J78"/>
    <mergeCell ref="D79:J79"/>
    <mergeCell ref="D83:J83"/>
    <mergeCell ref="B74:C75"/>
    <mergeCell ref="D75:J75"/>
    <mergeCell ref="D147:I147"/>
    <mergeCell ref="D146:I146"/>
    <mergeCell ref="D148:I148"/>
    <mergeCell ref="D91:J91"/>
    <mergeCell ref="E136:J136"/>
    <mergeCell ref="E135:J135"/>
    <mergeCell ref="C135:D140"/>
    <mergeCell ref="E121:J121"/>
    <mergeCell ref="E124:J124"/>
    <mergeCell ref="E125:J125"/>
    <mergeCell ref="E127:J127"/>
    <mergeCell ref="J143:V144"/>
    <mergeCell ref="L151:V151"/>
    <mergeCell ref="D177:G177"/>
    <mergeCell ref="O177:P177"/>
    <mergeCell ref="O178:P178"/>
    <mergeCell ref="O179:P179"/>
    <mergeCell ref="O188:P188"/>
    <mergeCell ref="H183:N183"/>
    <mergeCell ref="H184:N184"/>
    <mergeCell ref="H186:N186"/>
    <mergeCell ref="H176:N176"/>
    <mergeCell ref="H177:N177"/>
    <mergeCell ref="B24:B27"/>
    <mergeCell ref="F26:G26"/>
    <mergeCell ref="I26:M26"/>
    <mergeCell ref="C27:E27"/>
    <mergeCell ref="F25:G25"/>
    <mergeCell ref="C26:E26"/>
    <mergeCell ref="F27:G27"/>
    <mergeCell ref="I27:M27"/>
    <mergeCell ref="C124:D127"/>
    <mergeCell ref="E123:J123"/>
    <mergeCell ref="C24:E24"/>
    <mergeCell ref="F31:G31"/>
    <mergeCell ref="F32:H33"/>
    <mergeCell ref="C38:E38"/>
    <mergeCell ref="F38:H38"/>
    <mergeCell ref="B184:C184"/>
    <mergeCell ref="C21:E21"/>
    <mergeCell ref="I21:M21"/>
    <mergeCell ref="F21:G21"/>
    <mergeCell ref="C20:E20"/>
    <mergeCell ref="C22:E22"/>
    <mergeCell ref="F22:G22"/>
    <mergeCell ref="I22:M22"/>
    <mergeCell ref="C23:E23"/>
    <mergeCell ref="F23:G23"/>
    <mergeCell ref="I23:M23"/>
    <mergeCell ref="B8:B9"/>
    <mergeCell ref="B10:B11"/>
    <mergeCell ref="B190:G190"/>
    <mergeCell ref="B32:B33"/>
    <mergeCell ref="C32:E32"/>
    <mergeCell ref="I32:M32"/>
    <mergeCell ref="B46:B47"/>
    <mergeCell ref="I46:M46"/>
    <mergeCell ref="F46:H47"/>
    <mergeCell ref="C46:E46"/>
    <mergeCell ref="B186:C186"/>
    <mergeCell ref="D182:G182"/>
    <mergeCell ref="D183:G183"/>
    <mergeCell ref="D184:G184"/>
    <mergeCell ref="D186:G186"/>
    <mergeCell ref="F42:G42"/>
    <mergeCell ref="F44:G44"/>
    <mergeCell ref="B180:C180"/>
    <mergeCell ref="B188:C188"/>
    <mergeCell ref="F40:G40"/>
    <mergeCell ref="B177:C177"/>
    <mergeCell ref="B20:B23"/>
    <mergeCell ref="B143:C144"/>
    <mergeCell ref="D143:I144"/>
    <mergeCell ref="B2:W2"/>
    <mergeCell ref="F20:G20"/>
    <mergeCell ref="I24:M24"/>
    <mergeCell ref="I38:M38"/>
    <mergeCell ref="C39:E39"/>
    <mergeCell ref="D87:J87"/>
    <mergeCell ref="C85:C87"/>
    <mergeCell ref="D85:J85"/>
    <mergeCell ref="L65:N65"/>
    <mergeCell ref="B41:B42"/>
    <mergeCell ref="I42:M42"/>
    <mergeCell ref="C42:E42"/>
    <mergeCell ref="T65:V65"/>
    <mergeCell ref="H65:J65"/>
    <mergeCell ref="E50:I50"/>
    <mergeCell ref="J50:O50"/>
    <mergeCell ref="F24:G24"/>
    <mergeCell ref="B70:C71"/>
    <mergeCell ref="F10:G10"/>
    <mergeCell ref="O7:W9"/>
    <mergeCell ref="B14:M14"/>
    <mergeCell ref="I7:M7"/>
    <mergeCell ref="C19:E19"/>
    <mergeCell ref="I15:M15"/>
    <mergeCell ref="B191:W191"/>
    <mergeCell ref="B4:H4"/>
    <mergeCell ref="D70:J71"/>
    <mergeCell ref="D72:J72"/>
    <mergeCell ref="D76:J76"/>
    <mergeCell ref="D77:J77"/>
    <mergeCell ref="I30:M30"/>
    <mergeCell ref="I47:M47"/>
    <mergeCell ref="B72:C73"/>
    <mergeCell ref="C112:M112"/>
    <mergeCell ref="C111:M111"/>
    <mergeCell ref="R106:W106"/>
    <mergeCell ref="R111:W111"/>
    <mergeCell ref="R101:W101"/>
    <mergeCell ref="D80:J80"/>
    <mergeCell ref="C41:E41"/>
    <mergeCell ref="B187:C187"/>
    <mergeCell ref="D187:G187"/>
    <mergeCell ref="O187:P187"/>
    <mergeCell ref="H178:N178"/>
    <mergeCell ref="H179:N179"/>
    <mergeCell ref="B176:C176"/>
    <mergeCell ref="C7:E7"/>
    <mergeCell ref="F7:H7"/>
    <mergeCell ref="F15:H16"/>
    <mergeCell ref="C15:E15"/>
    <mergeCell ref="F19:H19"/>
    <mergeCell ref="I19:M19"/>
    <mergeCell ref="C9:E9"/>
    <mergeCell ref="I9:M9"/>
    <mergeCell ref="C11:E11"/>
    <mergeCell ref="I10:M10"/>
    <mergeCell ref="I8:M8"/>
    <mergeCell ref="C10:E10"/>
    <mergeCell ref="C12:E12"/>
    <mergeCell ref="F8:G8"/>
    <mergeCell ref="F9:G9"/>
    <mergeCell ref="F13:G13"/>
    <mergeCell ref="C8:E8"/>
    <mergeCell ref="F12:G12"/>
    <mergeCell ref="I16:M16"/>
    <mergeCell ref="I12:M12"/>
    <mergeCell ref="C16:E16"/>
    <mergeCell ref="C13:E13"/>
    <mergeCell ref="I13:M13"/>
    <mergeCell ref="B178:C178"/>
    <mergeCell ref="H187:N187"/>
    <mergeCell ref="B179:C179"/>
    <mergeCell ref="B181:C181"/>
    <mergeCell ref="B182:C182"/>
    <mergeCell ref="B183:C183"/>
    <mergeCell ref="D178:G178"/>
    <mergeCell ref="D179:G179"/>
    <mergeCell ref="D181:G181"/>
    <mergeCell ref="H180:N180"/>
    <mergeCell ref="H181:N181"/>
    <mergeCell ref="H182:N182"/>
    <mergeCell ref="I41:M41"/>
    <mergeCell ref="D149:I149"/>
    <mergeCell ref="D92:J92"/>
    <mergeCell ref="D90:J90"/>
    <mergeCell ref="B145:C149"/>
    <mergeCell ref="B152:X152"/>
    <mergeCell ref="O10:W15"/>
    <mergeCell ref="I33:M33"/>
    <mergeCell ref="C30:E30"/>
    <mergeCell ref="C33:E33"/>
    <mergeCell ref="B43:B44"/>
    <mergeCell ref="C44:E44"/>
    <mergeCell ref="I44:M44"/>
    <mergeCell ref="O19:W20"/>
    <mergeCell ref="B12:B13"/>
    <mergeCell ref="I20:M20"/>
    <mergeCell ref="C25:E25"/>
    <mergeCell ref="I25:M25"/>
    <mergeCell ref="B15:B16"/>
    <mergeCell ref="F29:G29"/>
    <mergeCell ref="I29:M29"/>
    <mergeCell ref="B39:B40"/>
    <mergeCell ref="F11:G11"/>
    <mergeCell ref="I11:M11"/>
    <mergeCell ref="E126:J126"/>
    <mergeCell ref="E118:J118"/>
    <mergeCell ref="I40:M40"/>
    <mergeCell ref="E130:J130"/>
    <mergeCell ref="C40:E40"/>
    <mergeCell ref="D82:J82"/>
    <mergeCell ref="D84:J84"/>
    <mergeCell ref="B108:X108"/>
    <mergeCell ref="C128:D132"/>
    <mergeCell ref="E119:J119"/>
    <mergeCell ref="E120:J120"/>
    <mergeCell ref="B118:B127"/>
    <mergeCell ref="E122:J122"/>
    <mergeCell ref="C118:D122"/>
    <mergeCell ref="C123:D123"/>
    <mergeCell ref="M73:W73"/>
    <mergeCell ref="M74:W74"/>
    <mergeCell ref="M75:W75"/>
    <mergeCell ref="B76:B88"/>
    <mergeCell ref="O44:U46"/>
    <mergeCell ref="V44:V46"/>
    <mergeCell ref="W44:W46"/>
    <mergeCell ref="C82:C84"/>
    <mergeCell ref="M82:W82"/>
    <mergeCell ref="AA20:AA23"/>
    <mergeCell ref="AA24:AA27"/>
    <mergeCell ref="AA28:AA31"/>
    <mergeCell ref="O21:W24"/>
    <mergeCell ref="O26:W30"/>
    <mergeCell ref="O31:W34"/>
    <mergeCell ref="O38:W39"/>
    <mergeCell ref="O16:U16"/>
    <mergeCell ref="V16:W16"/>
    <mergeCell ref="P35:U36"/>
    <mergeCell ref="AA39:AA40"/>
    <mergeCell ref="O40:W43"/>
    <mergeCell ref="AA41:AA42"/>
    <mergeCell ref="AA43:AA44"/>
    <mergeCell ref="X45:X46"/>
    <mergeCell ref="O47:S47"/>
    <mergeCell ref="T47:W47"/>
    <mergeCell ref="D73:J73"/>
    <mergeCell ref="D74:J74"/>
    <mergeCell ref="Q65:S65"/>
    <mergeCell ref="D81:J81"/>
    <mergeCell ref="E54:G54"/>
    <mergeCell ref="B65:D65"/>
    <mergeCell ref="L70:W71"/>
    <mergeCell ref="M72:W72"/>
    <mergeCell ref="M76:W76"/>
    <mergeCell ref="M77:W77"/>
    <mergeCell ref="M78:W78"/>
    <mergeCell ref="C79:C81"/>
    <mergeCell ref="M79:W79"/>
    <mergeCell ref="M80:W80"/>
    <mergeCell ref="M81:W81"/>
    <mergeCell ref="C76:C78"/>
    <mergeCell ref="P50:T50"/>
    <mergeCell ref="U50:W51"/>
    <mergeCell ref="M85:W85"/>
    <mergeCell ref="M86:W86"/>
    <mergeCell ref="M87:W87"/>
    <mergeCell ref="M88:W88"/>
    <mergeCell ref="B89:B92"/>
    <mergeCell ref="C89:C90"/>
    <mergeCell ref="M89:W89"/>
    <mergeCell ref="M90:W90"/>
    <mergeCell ref="M91:W91"/>
    <mergeCell ref="M92:W92"/>
    <mergeCell ref="D86:J86"/>
    <mergeCell ref="M93:W93"/>
    <mergeCell ref="B116:D117"/>
    <mergeCell ref="E116:J117"/>
    <mergeCell ref="L116:W117"/>
    <mergeCell ref="M118:W118"/>
    <mergeCell ref="M119:W119"/>
    <mergeCell ref="M120:W120"/>
    <mergeCell ref="M121:W121"/>
    <mergeCell ref="M122:W122"/>
    <mergeCell ref="R98:W98"/>
    <mergeCell ref="O97:X97"/>
    <mergeCell ref="O109:W109"/>
    <mergeCell ref="M123:W123"/>
    <mergeCell ref="M124:W124"/>
    <mergeCell ref="M125:W125"/>
    <mergeCell ref="M126:W126"/>
    <mergeCell ref="M127:W127"/>
    <mergeCell ref="M128:W128"/>
    <mergeCell ref="M129:W129"/>
    <mergeCell ref="M130:W130"/>
    <mergeCell ref="M131:W131"/>
    <mergeCell ref="E140:W140"/>
    <mergeCell ref="M141:W141"/>
    <mergeCell ref="M132:W132"/>
    <mergeCell ref="B133:D134"/>
    <mergeCell ref="E133:J134"/>
    <mergeCell ref="L133:W134"/>
    <mergeCell ref="M135:W135"/>
    <mergeCell ref="M136:W136"/>
    <mergeCell ref="M137:W137"/>
    <mergeCell ref="M138:W138"/>
    <mergeCell ref="M139:W139"/>
    <mergeCell ref="B128:B132"/>
    <mergeCell ref="B135:B141"/>
    <mergeCell ref="E139:J139"/>
    <mergeCell ref="E138:J138"/>
    <mergeCell ref="E137:J137"/>
    <mergeCell ref="C141:D141"/>
    <mergeCell ref="E129:J129"/>
    <mergeCell ref="E132:J132"/>
    <mergeCell ref="E128:J128"/>
    <mergeCell ref="E131:J131"/>
    <mergeCell ref="E141:J141"/>
    <mergeCell ref="L145:V145"/>
    <mergeCell ref="L146:V146"/>
    <mergeCell ref="L147:V147"/>
    <mergeCell ref="L148:V148"/>
    <mergeCell ref="L149:V149"/>
    <mergeCell ref="B154:W154"/>
    <mergeCell ref="B156:H156"/>
    <mergeCell ref="L156:Q156"/>
    <mergeCell ref="R156:W156"/>
    <mergeCell ref="D145:I145"/>
    <mergeCell ref="D151:I151"/>
    <mergeCell ref="D150:J150"/>
    <mergeCell ref="B150:C150"/>
    <mergeCell ref="B151:C151"/>
    <mergeCell ref="B157:H157"/>
    <mergeCell ref="L157:Q157"/>
    <mergeCell ref="R157:W157"/>
    <mergeCell ref="C158:J158"/>
    <mergeCell ref="B163:G163"/>
    <mergeCell ref="H163:J163"/>
    <mergeCell ref="B164:G164"/>
    <mergeCell ref="H164:J164"/>
    <mergeCell ref="B165:G165"/>
    <mergeCell ref="H165:J165"/>
    <mergeCell ref="B166:G166"/>
    <mergeCell ref="H166:J166"/>
    <mergeCell ref="B167:G167"/>
    <mergeCell ref="H167:J167"/>
    <mergeCell ref="B168:G168"/>
    <mergeCell ref="H168:J168"/>
    <mergeCell ref="B169:G169"/>
    <mergeCell ref="H169:J169"/>
    <mergeCell ref="B173:W173"/>
    <mergeCell ref="R181:S181"/>
    <mergeCell ref="R182:S182"/>
    <mergeCell ref="R183:S183"/>
    <mergeCell ref="R184:S184"/>
    <mergeCell ref="R186:S186"/>
    <mergeCell ref="R187:S187"/>
    <mergeCell ref="J190:O190"/>
    <mergeCell ref="B174:N175"/>
    <mergeCell ref="O174:Q175"/>
    <mergeCell ref="R174:T175"/>
    <mergeCell ref="P176:Q176"/>
    <mergeCell ref="S176:T176"/>
    <mergeCell ref="R177:S177"/>
    <mergeCell ref="R178:S178"/>
    <mergeCell ref="R179:S179"/>
    <mergeCell ref="R180:S180"/>
    <mergeCell ref="O181:P181"/>
    <mergeCell ref="O183:P183"/>
    <mergeCell ref="O184:P184"/>
    <mergeCell ref="T190:X190"/>
    <mergeCell ref="O182:P182"/>
    <mergeCell ref="D188:N188"/>
    <mergeCell ref="D176:G176"/>
    <mergeCell ref="D180:G180"/>
  </mergeCells>
  <phoneticPr fontId="4"/>
  <conditionalFormatting sqref="I156:I157">
    <cfRule type="expression" dxfId="1" priority="1">
      <formula>#REF!="○"</formula>
    </cfRule>
  </conditionalFormatting>
  <conditionalFormatting sqref="R156:R157">
    <cfRule type="expression" dxfId="0" priority="2">
      <formula>#REF!="○"</formula>
    </cfRule>
  </conditionalFormatting>
  <dataValidations count="12">
    <dataValidation imeMode="off" allowBlank="1" showInputMessage="1" showErrorMessage="1" sqref="E54:G54 C32 M51:M52 G51:G52 C46 E65 C15 P66:R66 T65 L65 I66:L66 V16:W16 H164:H169" xr:uid="{00000000-0002-0000-0900-000000000000}"/>
    <dataValidation type="decimal" imeMode="off" operator="greaterThanOrEqual" allowBlank="1" showInputMessage="1" showErrorMessage="1" sqref="O177:P187 R177:S187" xr:uid="{9DA540B4-7408-40F3-87EA-84CD275ECC39}">
      <formula1>0.01</formula1>
    </dataValidation>
    <dataValidation type="whole" imeMode="off" operator="greaterThanOrEqual" allowBlank="1" showInputMessage="1" showErrorMessage="1" error="小数点以下を切り捨て、整数で入力してください。" sqref="C39:E44 C20:E31" xr:uid="{00000000-0002-0000-0900-000003000000}">
      <formula1>0</formula1>
    </dataValidation>
    <dataValidation type="whole" operator="greaterThanOrEqual" allowBlank="1" showInputMessage="1" showErrorMessage="1" error="小数点以下を切り捨て、整数で記入してください。" sqref="C8:E13" xr:uid="{00000000-0002-0000-0900-000004000000}">
      <formula1>0</formula1>
    </dataValidation>
    <dataValidation type="list" allowBlank="1" showInputMessage="1" showErrorMessage="1" sqref="L4 E56 I56 N56 R56 G58 J58:K58 N58 Q58 G60 J60:K60 N60 Q60 U177:V187 I156:K157 I190 W44 W35 G62 B96:B98 N96:N98 B100:B102 N100:N101 B104:B107 N104:N106 B109:B112 N109:N111 S190" xr:uid="{00000000-0002-0000-0900-000006000000}">
      <formula1>B.○か空白</formula1>
    </dataValidation>
    <dataValidation type="list" allowBlank="1" showInputMessage="1" showErrorMessage="1" sqref="D145:I149" xr:uid="{DAFD7489-8750-48EF-A6CD-E724B308B06E}">
      <formula1>L.増進活動</formula1>
    </dataValidation>
    <dataValidation type="list" allowBlank="1" showInputMessage="1" showErrorMessage="1" sqref="R156" xr:uid="{273D0D25-E07B-4384-83FC-F1A18C7F1728}">
      <formula1>D.農村環境保全活動のテーマ</formula1>
    </dataValidation>
    <dataValidation type="list" allowBlank="1" showInputMessage="1" showErrorMessage="1" sqref="R157:W157" xr:uid="{E9F27985-06A3-4E47-BB03-2042F6C09D81}">
      <formula1>E.高度な保全活動</formula1>
    </dataValidation>
    <dataValidation type="list" allowBlank="1" showInputMessage="1" showErrorMessage="1" sqref="D177:G187" xr:uid="{74266677-185C-425F-AD3C-9F2A36E3F088}">
      <formula1>M.長寿命化</formula1>
    </dataValidation>
    <dataValidation type="list" allowBlank="1" showInputMessage="1" showErrorMessage="1" sqref="B177:C187" xr:uid="{222033E1-40F1-46F9-AB7F-2C8B1BF1D9FD}">
      <formula1>F.施設</formula1>
    </dataValidation>
    <dataValidation type="list" allowBlank="1" showInputMessage="1" showErrorMessage="1" sqref="L89:L92 L82:L87 L118:L132 J151 L141" xr:uid="{E53B0D55-3398-4417-B1FA-73CC82C3C2E9}">
      <formula1>$AA$78:$AA$79</formula1>
    </dataValidation>
    <dataValidation type="list" allowBlank="1" showInputMessage="1" showErrorMessage="1" sqref="Q177:Q187 T177:T187" xr:uid="{4528DBD0-17A2-4BD6-B763-B73BD81CB714}">
      <formula1>$AA$177:$AA$178</formula1>
    </dataValidation>
  </dataValidations>
  <printOptions horizontalCentered="1"/>
  <pageMargins left="0.59055118110236227" right="0.31496062992125984" top="0.74803149606299213" bottom="0.55118110236220474" header="0.31496062992125984" footer="0.31496062992125984"/>
  <pageSetup paperSize="9" scale="79" fitToWidth="0" fitToHeight="0" orientation="portrait" r:id="rId1"/>
  <rowBreaks count="4" manualBreakCount="4">
    <brk id="51" max="22" man="1"/>
    <brk id="102" max="22" man="1"/>
    <brk id="141" max="22" man="1"/>
    <brk id="171" max="22"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C22725CB-F066-4A23-8320-576C138BDBBE}">
          <x14:formula1>
            <xm:f>【選択肢】!$Q$45:$Q$56</xm:f>
          </x14:formula1>
          <xm:sqref>E135:J139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J117"/>
  <sheetViews>
    <sheetView view="pageBreakPreview" zoomScaleNormal="70" zoomScaleSheetLayoutView="100" workbookViewId="0">
      <selection activeCell="I45" sqref="I45:J45"/>
    </sheetView>
  </sheetViews>
  <sheetFormatPr defaultColWidth="8.6328125" defaultRowHeight="18" customHeight="1" x14ac:dyDescent="0.2"/>
  <cols>
    <col min="1" max="1" width="3.26953125" style="94" customWidth="1"/>
    <col min="2" max="2" width="4.6328125" style="94" customWidth="1"/>
    <col min="3" max="3" width="3.6328125" style="94" customWidth="1"/>
    <col min="4" max="4" width="4.08984375" style="94" customWidth="1"/>
    <col min="5" max="5" width="5.90625" style="94" customWidth="1"/>
    <col min="6" max="6" width="4.453125" style="94" customWidth="1"/>
    <col min="7" max="7" width="4.7265625" style="94" customWidth="1"/>
    <col min="8" max="8" width="7.26953125" style="94" customWidth="1"/>
    <col min="9" max="9" width="4.6328125" style="94" customWidth="1"/>
    <col min="10" max="11" width="4.08984375" style="94" customWidth="1"/>
    <col min="12" max="12" width="4.6328125" style="94" customWidth="1"/>
    <col min="13" max="15" width="4.08984375" style="94" customWidth="1"/>
    <col min="16" max="16" width="3" style="94" customWidth="1"/>
    <col min="17" max="19" width="4.08984375" style="94" customWidth="1"/>
    <col min="20" max="20" width="3" style="94" customWidth="1"/>
    <col min="21" max="21" width="3.36328125" style="94" customWidth="1"/>
    <col min="22" max="22" width="2.7265625" style="94" customWidth="1"/>
    <col min="23" max="23" width="2.90625" style="94" customWidth="1"/>
    <col min="24" max="24" width="4.08984375" style="94" customWidth="1"/>
    <col min="25" max="25" width="4.453125" style="94" customWidth="1"/>
    <col min="26" max="28" width="4.26953125" style="94" customWidth="1"/>
    <col min="29" max="85" width="4.6328125" style="94" customWidth="1"/>
    <col min="86" max="16384" width="8.6328125" style="94"/>
  </cols>
  <sheetData>
    <row r="1" spans="1:26" ht="22.5" customHeight="1" x14ac:dyDescent="0.2">
      <c r="A1" s="303" t="s">
        <v>248</v>
      </c>
      <c r="B1" s="304"/>
      <c r="C1" s="304"/>
      <c r="D1" s="304"/>
      <c r="E1" s="304"/>
      <c r="F1" s="304"/>
      <c r="G1" s="304"/>
      <c r="H1" s="304"/>
      <c r="I1" s="304"/>
      <c r="J1" s="304"/>
      <c r="K1" s="304"/>
      <c r="L1" s="304"/>
      <c r="M1" s="304"/>
      <c r="N1" s="304"/>
      <c r="O1" s="304"/>
      <c r="P1" s="304"/>
      <c r="Q1" s="304"/>
      <c r="R1" s="304"/>
      <c r="S1" s="304"/>
      <c r="T1" s="304"/>
      <c r="U1" s="304"/>
      <c r="V1" s="304"/>
      <c r="W1" s="304"/>
    </row>
    <row r="2" spans="1:26" s="95" customFormat="1" ht="21" customHeight="1" x14ac:dyDescent="0.2">
      <c r="B2" s="106" t="s">
        <v>544</v>
      </c>
      <c r="C2" s="178"/>
      <c r="D2" s="178"/>
      <c r="E2" s="178"/>
      <c r="F2" s="182"/>
      <c r="G2" s="182"/>
      <c r="H2" s="182"/>
      <c r="I2" s="179"/>
      <c r="J2" s="179"/>
      <c r="K2" s="179"/>
      <c r="L2" s="179"/>
      <c r="O2" s="305"/>
      <c r="P2" s="305"/>
      <c r="Q2" s="305"/>
      <c r="R2" s="305"/>
      <c r="S2" s="305"/>
      <c r="T2" s="305"/>
      <c r="U2" s="305"/>
    </row>
    <row r="3" spans="1:26" s="95" customFormat="1" ht="5" customHeight="1" x14ac:dyDescent="0.2">
      <c r="B3" s="106"/>
      <c r="C3" s="178"/>
      <c r="D3" s="178"/>
      <c r="E3" s="178"/>
      <c r="F3" s="182"/>
      <c r="G3" s="182"/>
      <c r="H3" s="182"/>
      <c r="I3" s="179"/>
      <c r="J3" s="179"/>
      <c r="K3" s="179"/>
      <c r="L3" s="179"/>
      <c r="O3" s="305"/>
      <c r="P3" s="305"/>
      <c r="Q3" s="305"/>
      <c r="R3" s="305"/>
      <c r="S3" s="305"/>
      <c r="T3" s="305"/>
      <c r="U3" s="305"/>
    </row>
    <row r="4" spans="1:26" s="95" customFormat="1" ht="21" customHeight="1" x14ac:dyDescent="0.2">
      <c r="B4" s="848" t="s">
        <v>545</v>
      </c>
      <c r="C4" s="848"/>
      <c r="D4" s="848"/>
      <c r="E4" s="848"/>
      <c r="F4" s="848"/>
      <c r="G4" s="848"/>
      <c r="H4" s="848"/>
      <c r="I4" s="848"/>
      <c r="J4" s="848"/>
      <c r="K4" s="848"/>
      <c r="L4" s="848"/>
      <c r="M4" s="848"/>
      <c r="N4" s="849" t="s">
        <v>1</v>
      </c>
      <c r="O4" s="849"/>
      <c r="P4" s="305"/>
      <c r="Q4" s="305"/>
      <c r="R4" s="305"/>
      <c r="S4" s="305"/>
      <c r="T4" s="305"/>
      <c r="U4" s="305"/>
    </row>
    <row r="5" spans="1:26" s="95" customFormat="1" ht="21" customHeight="1" x14ac:dyDescent="0.2">
      <c r="B5" s="850" t="s">
        <v>546</v>
      </c>
      <c r="C5" s="850"/>
      <c r="D5" s="850"/>
      <c r="E5" s="850"/>
      <c r="F5" s="850"/>
      <c r="G5" s="850"/>
      <c r="H5" s="850"/>
      <c r="I5" s="850"/>
      <c r="J5" s="850"/>
      <c r="K5" s="850"/>
      <c r="L5" s="850"/>
      <c r="M5" s="850"/>
      <c r="N5" s="778"/>
      <c r="O5" s="778"/>
      <c r="P5" s="305"/>
      <c r="Q5" s="113" t="s">
        <v>547</v>
      </c>
      <c r="R5" s="305"/>
      <c r="S5" s="231" t="s">
        <v>548</v>
      </c>
      <c r="T5" s="305"/>
      <c r="U5" s="305"/>
      <c r="Z5" s="95" t="s">
        <v>6</v>
      </c>
    </row>
    <row r="6" spans="1:26" s="95" customFormat="1" ht="21" customHeight="1" x14ac:dyDescent="0.2">
      <c r="B6" s="850" t="s">
        <v>549</v>
      </c>
      <c r="C6" s="850"/>
      <c r="D6" s="850"/>
      <c r="E6" s="850"/>
      <c r="F6" s="850"/>
      <c r="G6" s="850"/>
      <c r="H6" s="850"/>
      <c r="I6" s="850"/>
      <c r="J6" s="850"/>
      <c r="K6" s="850"/>
      <c r="L6" s="850"/>
      <c r="M6" s="850"/>
      <c r="N6" s="778"/>
      <c r="O6" s="778"/>
      <c r="P6" s="305"/>
      <c r="Q6" s="113" t="s">
        <v>547</v>
      </c>
      <c r="R6" s="305"/>
      <c r="S6" s="231" t="s">
        <v>550</v>
      </c>
      <c r="T6" s="305"/>
      <c r="U6" s="305"/>
    </row>
    <row r="7" spans="1:26" s="95" customFormat="1" ht="21" customHeight="1" x14ac:dyDescent="0.2">
      <c r="B7" s="850" t="s">
        <v>487</v>
      </c>
      <c r="C7" s="850"/>
      <c r="D7" s="850"/>
      <c r="E7" s="850"/>
      <c r="F7" s="850"/>
      <c r="G7" s="850"/>
      <c r="H7" s="850"/>
      <c r="I7" s="850"/>
      <c r="J7" s="850"/>
      <c r="K7" s="850"/>
      <c r="L7" s="850"/>
      <c r="M7" s="850"/>
      <c r="N7" s="778"/>
      <c r="O7" s="778"/>
      <c r="P7" s="305"/>
      <c r="Q7" s="113" t="s">
        <v>547</v>
      </c>
      <c r="R7" s="305"/>
      <c r="S7" s="231" t="s">
        <v>551</v>
      </c>
      <c r="T7" s="305"/>
      <c r="U7" s="305"/>
    </row>
    <row r="8" spans="1:26" s="95" customFormat="1" ht="21" customHeight="1" x14ac:dyDescent="0.2">
      <c r="B8" s="850" t="s">
        <v>552</v>
      </c>
      <c r="C8" s="850"/>
      <c r="D8" s="850"/>
      <c r="E8" s="850"/>
      <c r="F8" s="850"/>
      <c r="G8" s="850"/>
      <c r="H8" s="850"/>
      <c r="I8" s="850"/>
      <c r="J8" s="850"/>
      <c r="K8" s="850"/>
      <c r="L8" s="850"/>
      <c r="M8" s="850"/>
      <c r="N8" s="778"/>
      <c r="O8" s="778"/>
      <c r="P8" s="305"/>
      <c r="Q8" s="113" t="s">
        <v>547</v>
      </c>
      <c r="R8" s="305"/>
      <c r="S8" s="925" t="s">
        <v>553</v>
      </c>
      <c r="T8" s="925"/>
      <c r="U8" s="925"/>
    </row>
    <row r="9" spans="1:26" s="95" customFormat="1" ht="21" customHeight="1" x14ac:dyDescent="0.2">
      <c r="B9" s="850" t="s">
        <v>554</v>
      </c>
      <c r="C9" s="850"/>
      <c r="D9" s="850"/>
      <c r="E9" s="850"/>
      <c r="F9" s="850"/>
      <c r="G9" s="850"/>
      <c r="H9" s="850"/>
      <c r="I9" s="850"/>
      <c r="J9" s="850"/>
      <c r="K9" s="850"/>
      <c r="L9" s="850"/>
      <c r="M9" s="850"/>
      <c r="N9" s="778"/>
      <c r="O9" s="778"/>
      <c r="P9" s="305"/>
      <c r="Q9" s="113" t="s">
        <v>547</v>
      </c>
      <c r="R9" s="305"/>
      <c r="S9" s="231" t="s">
        <v>555</v>
      </c>
      <c r="T9" s="305"/>
      <c r="U9" s="305"/>
    </row>
    <row r="10" spans="1:26" s="95" customFormat="1" ht="21" customHeight="1" x14ac:dyDescent="0.2">
      <c r="B10" s="850" t="s">
        <v>556</v>
      </c>
      <c r="C10" s="850"/>
      <c r="D10" s="850"/>
      <c r="E10" s="850"/>
      <c r="F10" s="850"/>
      <c r="G10" s="850"/>
      <c r="H10" s="850"/>
      <c r="I10" s="850"/>
      <c r="J10" s="850"/>
      <c r="K10" s="850"/>
      <c r="L10" s="850"/>
      <c r="M10" s="850"/>
      <c r="N10" s="778"/>
      <c r="O10" s="778"/>
      <c r="P10" s="305"/>
      <c r="Q10" s="113" t="s">
        <v>547</v>
      </c>
      <c r="R10" s="305"/>
      <c r="S10" s="231" t="s">
        <v>557</v>
      </c>
      <c r="T10" s="305"/>
      <c r="U10" s="305"/>
    </row>
    <row r="11" spans="1:26" s="95" customFormat="1" ht="21" customHeight="1" x14ac:dyDescent="0.2">
      <c r="B11" s="106"/>
      <c r="C11" s="178"/>
      <c r="D11" s="178"/>
      <c r="E11" s="178"/>
      <c r="F11" s="182"/>
      <c r="G11" s="182"/>
      <c r="H11" s="182"/>
      <c r="I11" s="179"/>
      <c r="J11" s="179"/>
      <c r="K11" s="179"/>
      <c r="L11" s="179"/>
      <c r="O11" s="305"/>
      <c r="P11" s="305"/>
      <c r="Q11" s="305"/>
      <c r="R11" s="305"/>
      <c r="S11" s="305"/>
      <c r="T11" s="305"/>
      <c r="U11" s="305"/>
    </row>
    <row r="12" spans="1:26" ht="18.75" customHeight="1" x14ac:dyDescent="0.2">
      <c r="A12" s="127" t="s">
        <v>558</v>
      </c>
    </row>
    <row r="13" spans="1:26" ht="16.5" customHeight="1" x14ac:dyDescent="0.2">
      <c r="A13" s="173"/>
      <c r="B13" s="308" t="s">
        <v>137</v>
      </c>
    </row>
    <row r="14" spans="1:26" ht="18.75" customHeight="1" x14ac:dyDescent="0.2">
      <c r="A14" s="173"/>
      <c r="B14" s="95" t="s">
        <v>495</v>
      </c>
      <c r="Q14" s="94" t="s">
        <v>496</v>
      </c>
    </row>
    <row r="15" spans="1:26" ht="21.75" customHeight="1" x14ac:dyDescent="0.2">
      <c r="A15" s="173"/>
      <c r="B15" s="917" t="s">
        <v>51</v>
      </c>
      <c r="C15" s="918"/>
      <c r="D15" s="918"/>
      <c r="E15" s="918"/>
      <c r="F15" s="918"/>
      <c r="G15" s="918"/>
      <c r="H15" s="918"/>
      <c r="I15" s="918"/>
      <c r="J15" s="918"/>
      <c r="K15" s="919"/>
      <c r="L15" s="775" t="s">
        <v>559</v>
      </c>
      <c r="M15" s="775"/>
      <c r="N15" s="775"/>
      <c r="O15" s="775"/>
      <c r="P15" s="775"/>
      <c r="Q15" s="920" t="s">
        <v>560</v>
      </c>
      <c r="R15" s="920"/>
      <c r="S15" s="920"/>
      <c r="T15" s="920"/>
      <c r="U15" s="920"/>
    </row>
    <row r="16" spans="1:26" ht="21.75" customHeight="1" x14ac:dyDescent="0.2">
      <c r="A16" s="173"/>
      <c r="B16" s="779" t="s">
        <v>561</v>
      </c>
      <c r="C16" s="780"/>
      <c r="D16" s="780"/>
      <c r="E16" s="780"/>
      <c r="F16" s="780"/>
      <c r="G16" s="780"/>
      <c r="H16" s="780"/>
      <c r="I16" s="780"/>
      <c r="J16" s="780"/>
      <c r="K16" s="781"/>
      <c r="L16" s="782"/>
      <c r="M16" s="782"/>
      <c r="N16" s="782"/>
      <c r="O16" s="782"/>
      <c r="P16" s="782"/>
      <c r="Q16" s="782"/>
      <c r="R16" s="782"/>
      <c r="S16" s="782"/>
      <c r="T16" s="782"/>
      <c r="U16" s="782"/>
    </row>
    <row r="17" spans="1:23" ht="21.75" customHeight="1" x14ac:dyDescent="0.2">
      <c r="A17" s="173"/>
      <c r="B17" s="779" t="s">
        <v>562</v>
      </c>
      <c r="C17" s="780"/>
      <c r="D17" s="780"/>
      <c r="E17" s="780"/>
      <c r="F17" s="780"/>
      <c r="G17" s="780"/>
      <c r="H17" s="780"/>
      <c r="I17" s="780"/>
      <c r="J17" s="780"/>
      <c r="K17" s="781"/>
      <c r="L17" s="921"/>
      <c r="M17" s="921"/>
      <c r="N17" s="921"/>
      <c r="O17" s="921"/>
      <c r="P17" s="921"/>
      <c r="Q17" s="782"/>
      <c r="R17" s="782"/>
      <c r="S17" s="782"/>
      <c r="T17" s="782"/>
      <c r="U17" s="782"/>
    </row>
    <row r="18" spans="1:23" ht="21.75" customHeight="1" x14ac:dyDescent="0.2">
      <c r="A18" s="173"/>
      <c r="B18" s="779" t="s">
        <v>563</v>
      </c>
      <c r="C18" s="780"/>
      <c r="D18" s="780"/>
      <c r="E18" s="780"/>
      <c r="F18" s="780"/>
      <c r="G18" s="780"/>
      <c r="H18" s="780"/>
      <c r="I18" s="780"/>
      <c r="J18" s="780"/>
      <c r="K18" s="781"/>
      <c r="L18" s="782"/>
      <c r="M18" s="782"/>
      <c r="N18" s="782"/>
      <c r="O18" s="782"/>
      <c r="P18" s="782"/>
      <c r="Q18" s="782"/>
      <c r="R18" s="782"/>
      <c r="S18" s="782"/>
      <c r="T18" s="782"/>
      <c r="U18" s="782"/>
    </row>
    <row r="19" spans="1:23" ht="21.75" customHeight="1" x14ac:dyDescent="0.2">
      <c r="A19" s="173"/>
      <c r="B19" s="779" t="s">
        <v>564</v>
      </c>
      <c r="C19" s="780"/>
      <c r="D19" s="780"/>
      <c r="E19" s="780"/>
      <c r="F19" s="780"/>
      <c r="G19" s="780"/>
      <c r="H19" s="780"/>
      <c r="I19" s="780"/>
      <c r="J19" s="780"/>
      <c r="K19" s="781"/>
      <c r="L19" s="782"/>
      <c r="M19" s="782"/>
      <c r="N19" s="782"/>
      <c r="O19" s="782"/>
      <c r="P19" s="782"/>
      <c r="Q19" s="782"/>
      <c r="R19" s="782"/>
      <c r="S19" s="782"/>
      <c r="T19" s="782"/>
      <c r="U19" s="782"/>
    </row>
    <row r="20" spans="1:23" ht="21.75" customHeight="1" x14ac:dyDescent="0.2">
      <c r="A20" s="173"/>
      <c r="B20" s="779" t="s">
        <v>565</v>
      </c>
      <c r="C20" s="780"/>
      <c r="D20" s="780"/>
      <c r="E20" s="780"/>
      <c r="F20" s="780"/>
      <c r="G20" s="780"/>
      <c r="H20" s="780"/>
      <c r="I20" s="780"/>
      <c r="J20" s="780"/>
      <c r="K20" s="781"/>
      <c r="L20" s="782"/>
      <c r="M20" s="782"/>
      <c r="N20" s="782"/>
      <c r="O20" s="782"/>
      <c r="P20" s="782"/>
      <c r="Q20" s="782"/>
      <c r="R20" s="782"/>
      <c r="S20" s="782"/>
      <c r="T20" s="782"/>
      <c r="U20" s="782"/>
    </row>
    <row r="21" spans="1:23" ht="21.75" customHeight="1" x14ac:dyDescent="0.2">
      <c r="A21" s="173"/>
      <c r="B21" s="922" t="s">
        <v>566</v>
      </c>
      <c r="C21" s="923"/>
      <c r="D21" s="923"/>
      <c r="E21" s="923"/>
      <c r="F21" s="923"/>
      <c r="G21" s="923"/>
      <c r="H21" s="923"/>
      <c r="I21" s="923"/>
      <c r="J21" s="923"/>
      <c r="K21" s="924"/>
      <c r="L21" s="782"/>
      <c r="M21" s="782"/>
      <c r="N21" s="782"/>
      <c r="O21" s="782"/>
      <c r="P21" s="782"/>
      <c r="Q21" s="782"/>
      <c r="R21" s="782"/>
      <c r="S21" s="782"/>
      <c r="T21" s="782"/>
      <c r="U21" s="782"/>
    </row>
    <row r="22" spans="1:23" ht="21.75" customHeight="1" x14ac:dyDescent="0.2">
      <c r="A22" s="173"/>
      <c r="B22" s="922" t="s">
        <v>567</v>
      </c>
      <c r="C22" s="923"/>
      <c r="D22" s="923"/>
      <c r="E22" s="923"/>
      <c r="F22" s="923"/>
      <c r="G22" s="923"/>
      <c r="H22" s="923"/>
      <c r="I22" s="923"/>
      <c r="J22" s="923"/>
      <c r="K22" s="924"/>
      <c r="L22" s="782"/>
      <c r="M22" s="782"/>
      <c r="N22" s="782"/>
      <c r="O22" s="782"/>
      <c r="P22" s="782"/>
      <c r="Q22" s="782"/>
      <c r="R22" s="782"/>
      <c r="S22" s="782"/>
      <c r="T22" s="782"/>
      <c r="U22" s="782"/>
    </row>
    <row r="23" spans="1:23" ht="21.75" customHeight="1" x14ac:dyDescent="0.2">
      <c r="A23" s="173"/>
      <c r="B23" s="922" t="s">
        <v>568</v>
      </c>
      <c r="C23" s="923"/>
      <c r="D23" s="923"/>
      <c r="E23" s="923"/>
      <c r="F23" s="923"/>
      <c r="G23" s="923"/>
      <c r="H23" s="923"/>
      <c r="I23" s="923"/>
      <c r="J23" s="923"/>
      <c r="K23" s="924"/>
      <c r="L23" s="782"/>
      <c r="M23" s="782"/>
      <c r="N23" s="782"/>
      <c r="O23" s="782"/>
      <c r="P23" s="782"/>
      <c r="Q23" s="782"/>
      <c r="R23" s="782"/>
      <c r="S23" s="782"/>
      <c r="T23" s="782"/>
      <c r="U23" s="782"/>
    </row>
    <row r="24" spans="1:23" ht="21.75" customHeight="1" x14ac:dyDescent="0.2">
      <c r="A24" s="173"/>
      <c r="B24" s="922" t="s">
        <v>569</v>
      </c>
      <c r="C24" s="923"/>
      <c r="D24" s="923"/>
      <c r="E24" s="923"/>
      <c r="F24" s="923"/>
      <c r="G24" s="923"/>
      <c r="H24" s="923"/>
      <c r="I24" s="923"/>
      <c r="J24" s="923"/>
      <c r="K24" s="924"/>
      <c r="L24" s="782"/>
      <c r="M24" s="782"/>
      <c r="N24" s="782"/>
      <c r="O24" s="782"/>
      <c r="P24" s="782"/>
      <c r="Q24" s="782"/>
      <c r="R24" s="782"/>
      <c r="S24" s="782"/>
      <c r="T24" s="782"/>
      <c r="U24" s="782"/>
    </row>
    <row r="25" spans="1:23" ht="21.75" customHeight="1" x14ac:dyDescent="0.2">
      <c r="A25" s="173"/>
    </row>
    <row r="26" spans="1:23" s="95" customFormat="1" ht="24.75" customHeight="1" x14ac:dyDescent="0.2">
      <c r="B26" s="175" t="s">
        <v>138</v>
      </c>
      <c r="C26" s="783" t="s">
        <v>162</v>
      </c>
      <c r="D26" s="784"/>
      <c r="E26" s="785"/>
      <c r="F26" s="475" t="s">
        <v>24</v>
      </c>
      <c r="G26" s="789"/>
      <c r="H26" s="476"/>
      <c r="I26" s="475" t="s">
        <v>31</v>
      </c>
      <c r="J26" s="789"/>
      <c r="K26" s="789"/>
      <c r="L26" s="476"/>
      <c r="N26" s="813" t="s">
        <v>497</v>
      </c>
      <c r="O26" s="814"/>
      <c r="P26" s="814"/>
      <c r="Q26" s="814"/>
      <c r="R26" s="814"/>
      <c r="S26" s="814"/>
      <c r="T26" s="814"/>
      <c r="U26" s="814"/>
      <c r="V26" s="814"/>
      <c r="W26" s="815"/>
    </row>
    <row r="27" spans="1:23" s="95" customFormat="1" ht="24.75" customHeight="1" x14ac:dyDescent="0.2">
      <c r="A27" s="177"/>
      <c r="B27" s="615" t="s">
        <v>23</v>
      </c>
      <c r="C27" s="794">
        <f>IF(N5="○",活動計画書!C21,0)</f>
        <v>0</v>
      </c>
      <c r="D27" s="794"/>
      <c r="E27" s="794"/>
      <c r="F27" s="790">
        <v>400</v>
      </c>
      <c r="G27" s="791"/>
      <c r="H27" s="373" t="s">
        <v>570</v>
      </c>
      <c r="I27" s="795">
        <f t="shared" ref="I27:I32" si="0">INT(C27*F27/10)</f>
        <v>0</v>
      </c>
      <c r="J27" s="795"/>
      <c r="K27" s="795"/>
      <c r="L27" s="795"/>
      <c r="N27" s="816"/>
      <c r="O27" s="817"/>
      <c r="P27" s="817"/>
      <c r="Q27" s="817"/>
      <c r="R27" s="817"/>
      <c r="S27" s="817"/>
      <c r="T27" s="817"/>
      <c r="U27" s="817"/>
      <c r="V27" s="817"/>
      <c r="W27" s="818"/>
    </row>
    <row r="28" spans="1:23" s="95" customFormat="1" ht="24.75" customHeight="1" x14ac:dyDescent="0.2">
      <c r="A28" s="177"/>
      <c r="B28" s="617"/>
      <c r="C28" s="843">
        <f>IF(N5="○",活動計画書!C23,0)</f>
        <v>0</v>
      </c>
      <c r="D28" s="844"/>
      <c r="E28" s="845"/>
      <c r="F28" s="846">
        <v>300</v>
      </c>
      <c r="G28" s="847"/>
      <c r="H28" s="374" t="s">
        <v>134</v>
      </c>
      <c r="I28" s="634">
        <f t="shared" si="0"/>
        <v>0</v>
      </c>
      <c r="J28" s="635"/>
      <c r="K28" s="635"/>
      <c r="L28" s="636"/>
      <c r="N28" s="816"/>
      <c r="O28" s="817"/>
      <c r="P28" s="817"/>
      <c r="Q28" s="817"/>
      <c r="R28" s="817"/>
      <c r="S28" s="817"/>
      <c r="T28" s="817"/>
      <c r="U28" s="817"/>
      <c r="V28" s="817"/>
      <c r="W28" s="818"/>
    </row>
    <row r="29" spans="1:23" s="95" customFormat="1" ht="24.75" customHeight="1" x14ac:dyDescent="0.2">
      <c r="A29" s="177"/>
      <c r="B29" s="615" t="s">
        <v>22</v>
      </c>
      <c r="C29" s="794">
        <f>IF(N5="○",活動計画書!C25,0)</f>
        <v>0</v>
      </c>
      <c r="D29" s="794"/>
      <c r="E29" s="794"/>
      <c r="F29" s="790">
        <v>240</v>
      </c>
      <c r="G29" s="791"/>
      <c r="H29" s="373" t="s">
        <v>570</v>
      </c>
      <c r="I29" s="795">
        <f t="shared" si="0"/>
        <v>0</v>
      </c>
      <c r="J29" s="795"/>
      <c r="K29" s="795"/>
      <c r="L29" s="795"/>
      <c r="N29" s="816"/>
      <c r="O29" s="817"/>
      <c r="P29" s="817"/>
      <c r="Q29" s="817"/>
      <c r="R29" s="817"/>
      <c r="S29" s="817"/>
      <c r="T29" s="817"/>
      <c r="U29" s="817"/>
      <c r="V29" s="817"/>
      <c r="W29" s="818"/>
    </row>
    <row r="30" spans="1:23" s="95" customFormat="1" ht="24.75" customHeight="1" x14ac:dyDescent="0.2">
      <c r="B30" s="617"/>
      <c r="C30" s="843">
        <f>IF(N5="○",活動計画書!C27,0)</f>
        <v>0</v>
      </c>
      <c r="D30" s="844"/>
      <c r="E30" s="845"/>
      <c r="F30" s="846">
        <v>180</v>
      </c>
      <c r="G30" s="847"/>
      <c r="H30" s="374" t="s">
        <v>134</v>
      </c>
      <c r="I30" s="634">
        <f t="shared" si="0"/>
        <v>0</v>
      </c>
      <c r="J30" s="635"/>
      <c r="K30" s="635"/>
      <c r="L30" s="636"/>
      <c r="N30" s="816"/>
      <c r="O30" s="817"/>
      <c r="P30" s="817"/>
      <c r="Q30" s="817"/>
      <c r="R30" s="817"/>
      <c r="S30" s="817"/>
      <c r="T30" s="817"/>
      <c r="U30" s="817"/>
      <c r="V30" s="817"/>
      <c r="W30" s="818"/>
    </row>
    <row r="31" spans="1:23" s="95" customFormat="1" ht="24.75" customHeight="1" x14ac:dyDescent="0.2">
      <c r="B31" s="615" t="s">
        <v>21</v>
      </c>
      <c r="C31" s="794">
        <f>IF(N5="○",活動計画書!C29,0)</f>
        <v>0</v>
      </c>
      <c r="D31" s="794"/>
      <c r="E31" s="794"/>
      <c r="F31" s="790">
        <v>40</v>
      </c>
      <c r="G31" s="791"/>
      <c r="H31" s="373" t="s">
        <v>570</v>
      </c>
      <c r="I31" s="795">
        <f t="shared" si="0"/>
        <v>0</v>
      </c>
      <c r="J31" s="795"/>
      <c r="K31" s="795"/>
      <c r="L31" s="795"/>
      <c r="N31" s="816"/>
      <c r="O31" s="817"/>
      <c r="P31" s="817"/>
      <c r="Q31" s="817"/>
      <c r="R31" s="817"/>
      <c r="S31" s="817"/>
      <c r="T31" s="817"/>
      <c r="U31" s="817"/>
      <c r="V31" s="817"/>
      <c r="W31" s="818"/>
    </row>
    <row r="32" spans="1:23" s="95" customFormat="1" ht="24.75" customHeight="1" thickBot="1" x14ac:dyDescent="0.25">
      <c r="B32" s="842"/>
      <c r="C32" s="822">
        <f>IF(N5="○",活動計画書!C31,0)</f>
        <v>0</v>
      </c>
      <c r="D32" s="823"/>
      <c r="E32" s="824"/>
      <c r="F32" s="792">
        <v>30</v>
      </c>
      <c r="G32" s="793"/>
      <c r="H32" s="374" t="s">
        <v>134</v>
      </c>
      <c r="I32" s="825">
        <f t="shared" si="0"/>
        <v>0</v>
      </c>
      <c r="J32" s="826"/>
      <c r="K32" s="826"/>
      <c r="L32" s="827"/>
      <c r="N32" s="816"/>
      <c r="O32" s="817"/>
      <c r="P32" s="817"/>
      <c r="Q32" s="817"/>
      <c r="R32" s="817"/>
      <c r="S32" s="817"/>
      <c r="T32" s="817"/>
      <c r="U32" s="817"/>
      <c r="V32" s="817"/>
      <c r="W32" s="818"/>
    </row>
    <row r="33" spans="1:23" s="95" customFormat="1" ht="12.5" customHeight="1" thickTop="1" x14ac:dyDescent="0.2">
      <c r="B33" s="831" t="s">
        <v>20</v>
      </c>
      <c r="C33" s="832"/>
      <c r="D33" s="833"/>
      <c r="E33" s="833"/>
      <c r="F33" s="834"/>
      <c r="G33" s="835"/>
      <c r="H33" s="836"/>
      <c r="I33" s="840"/>
      <c r="J33" s="840"/>
      <c r="K33" s="840"/>
      <c r="L33" s="841"/>
      <c r="N33" s="816"/>
      <c r="O33" s="817"/>
      <c r="P33" s="817"/>
      <c r="Q33" s="817"/>
      <c r="R33" s="817"/>
      <c r="S33" s="817"/>
      <c r="T33" s="817"/>
      <c r="U33" s="817"/>
      <c r="V33" s="817"/>
      <c r="W33" s="818"/>
    </row>
    <row r="34" spans="1:23" s="95" customFormat="1" ht="24.75" customHeight="1" x14ac:dyDescent="0.2">
      <c r="B34" s="617"/>
      <c r="C34" s="828">
        <f>SUM(C27:E32)</f>
        <v>0</v>
      </c>
      <c r="D34" s="829"/>
      <c r="E34" s="830"/>
      <c r="F34" s="837"/>
      <c r="G34" s="838"/>
      <c r="H34" s="839"/>
      <c r="I34" s="634">
        <f>SUM(I27:L32)</f>
        <v>0</v>
      </c>
      <c r="J34" s="635"/>
      <c r="K34" s="635"/>
      <c r="L34" s="636"/>
      <c r="N34" s="816"/>
      <c r="O34" s="817"/>
      <c r="P34" s="817"/>
      <c r="Q34" s="817"/>
      <c r="R34" s="817"/>
      <c r="S34" s="817"/>
      <c r="T34" s="817"/>
      <c r="U34" s="817"/>
      <c r="V34" s="817"/>
      <c r="W34" s="818"/>
    </row>
    <row r="35" spans="1:23" ht="28.5" customHeight="1" x14ac:dyDescent="0.2">
      <c r="B35" s="808" t="s">
        <v>281</v>
      </c>
      <c r="C35" s="808"/>
      <c r="D35" s="808"/>
      <c r="E35" s="808"/>
      <c r="F35" s="808"/>
      <c r="G35" s="808"/>
      <c r="H35" s="808"/>
      <c r="I35" s="808"/>
      <c r="J35" s="808"/>
      <c r="K35" s="808"/>
      <c r="L35" s="808"/>
      <c r="N35" s="819"/>
      <c r="O35" s="820"/>
      <c r="P35" s="820"/>
      <c r="Q35" s="820"/>
      <c r="R35" s="820"/>
      <c r="S35" s="820"/>
      <c r="T35" s="820"/>
      <c r="U35" s="820"/>
      <c r="V35" s="820"/>
      <c r="W35" s="821"/>
    </row>
    <row r="36" spans="1:23" ht="11.25" customHeight="1" x14ac:dyDescent="0.2">
      <c r="B36" s="306"/>
      <c r="C36" s="306"/>
      <c r="D36" s="306"/>
      <c r="E36" s="306"/>
      <c r="F36" s="306"/>
      <c r="G36" s="306"/>
      <c r="H36" s="306"/>
      <c r="I36" s="306"/>
      <c r="J36" s="306"/>
      <c r="K36" s="306"/>
      <c r="L36" s="306"/>
      <c r="N36" s="309"/>
      <c r="O36" s="309"/>
      <c r="P36" s="309"/>
      <c r="Q36" s="309"/>
      <c r="R36" s="309"/>
      <c r="S36" s="309"/>
      <c r="T36" s="309"/>
      <c r="U36" s="309"/>
      <c r="V36" s="309"/>
      <c r="W36" s="309"/>
    </row>
    <row r="37" spans="1:23" ht="19.5" customHeight="1" x14ac:dyDescent="0.2">
      <c r="A37" s="774" t="s">
        <v>571</v>
      </c>
      <c r="B37" s="774"/>
      <c r="C37" s="774"/>
      <c r="D37" s="774"/>
      <c r="E37" s="774"/>
      <c r="F37" s="774"/>
      <c r="G37" s="774"/>
      <c r="H37" s="774"/>
      <c r="I37" s="774"/>
      <c r="J37" s="774"/>
      <c r="K37" s="774"/>
      <c r="L37" s="774"/>
      <c r="M37" s="774"/>
      <c r="N37" s="774"/>
      <c r="O37" s="774"/>
      <c r="P37" s="774"/>
      <c r="Q37" s="774"/>
      <c r="R37" s="309"/>
      <c r="S37" s="309"/>
      <c r="T37" s="309"/>
      <c r="U37" s="309"/>
      <c r="V37" s="309"/>
      <c r="W37" s="309"/>
    </row>
    <row r="38" spans="1:23" ht="19.5" customHeight="1" x14ac:dyDescent="0.2">
      <c r="A38" s="173"/>
      <c r="B38" s="308" t="s">
        <v>136</v>
      </c>
      <c r="P38" s="111"/>
      <c r="Q38" s="111"/>
      <c r="R38" s="111"/>
      <c r="S38" s="111"/>
      <c r="T38" s="111"/>
      <c r="U38" s="111"/>
      <c r="V38" s="111"/>
      <c r="W38" s="111"/>
    </row>
    <row r="39" spans="1:23" ht="19.5" customHeight="1" x14ac:dyDescent="0.2">
      <c r="A39" s="173"/>
      <c r="B39" s="106" t="s">
        <v>432</v>
      </c>
      <c r="C39" s="109"/>
      <c r="D39" s="109"/>
      <c r="E39" s="109"/>
      <c r="F39" s="109"/>
      <c r="L39" s="809"/>
      <c r="M39" s="810"/>
      <c r="P39" s="111"/>
      <c r="Q39" s="111"/>
      <c r="R39" s="111"/>
      <c r="S39" s="111"/>
      <c r="T39" s="111"/>
      <c r="U39" s="111"/>
      <c r="V39" s="111"/>
      <c r="W39" s="111"/>
    </row>
    <row r="40" spans="1:23" ht="19.5" customHeight="1" x14ac:dyDescent="0.2">
      <c r="A40" s="173"/>
      <c r="B40" s="106" t="s">
        <v>250</v>
      </c>
      <c r="C40" s="106"/>
      <c r="D40" s="106"/>
      <c r="E40" s="106"/>
      <c r="F40" s="109"/>
      <c r="L40" s="95"/>
      <c r="M40" s="95"/>
      <c r="P40" s="154"/>
      <c r="Q40" s="154"/>
      <c r="R40" s="154"/>
      <c r="S40" s="154"/>
      <c r="T40" s="154"/>
      <c r="U40" s="154"/>
      <c r="V40" s="154"/>
      <c r="W40" s="154"/>
    </row>
    <row r="41" spans="1:23" ht="19.5" customHeight="1" x14ac:dyDescent="0.2">
      <c r="A41" s="173"/>
      <c r="B41" s="310" t="s">
        <v>259</v>
      </c>
      <c r="C41" s="95" t="s">
        <v>139</v>
      </c>
      <c r="D41" s="95"/>
      <c r="E41" s="95"/>
    </row>
    <row r="42" spans="1:23" s="95" customFormat="1" ht="19.5" customHeight="1" x14ac:dyDescent="0.2">
      <c r="A42" s="228"/>
      <c r="B42" s="311"/>
      <c r="E42" s="95" t="s">
        <v>50</v>
      </c>
      <c r="H42" s="95" t="s">
        <v>53</v>
      </c>
      <c r="I42" s="796"/>
      <c r="J42" s="797"/>
      <c r="K42" s="811" t="s">
        <v>260</v>
      </c>
      <c r="L42" s="812"/>
      <c r="M42" s="805"/>
      <c r="N42" s="806"/>
      <c r="O42" s="312" t="s">
        <v>261</v>
      </c>
      <c r="P42" s="807">
        <f>I42+M42</f>
        <v>0</v>
      </c>
      <c r="Q42" s="807"/>
      <c r="R42" s="807"/>
      <c r="S42" s="807"/>
      <c r="U42" s="154"/>
    </row>
    <row r="43" spans="1:23" s="95" customFormat="1" ht="19.5" customHeight="1" x14ac:dyDescent="0.2">
      <c r="A43" s="228"/>
      <c r="B43" s="311"/>
      <c r="E43" s="95" t="s">
        <v>54</v>
      </c>
      <c r="H43" s="95" t="s">
        <v>53</v>
      </c>
      <c r="I43" s="796"/>
      <c r="J43" s="797"/>
      <c r="K43" s="811" t="s">
        <v>260</v>
      </c>
      <c r="L43" s="812"/>
      <c r="M43" s="805"/>
      <c r="N43" s="806"/>
      <c r="O43" s="312" t="s">
        <v>261</v>
      </c>
      <c r="P43" s="807">
        <f>I43+M43</f>
        <v>0</v>
      </c>
      <c r="Q43" s="807"/>
      <c r="R43" s="807"/>
      <c r="S43" s="807"/>
      <c r="U43" s="95" t="s">
        <v>262</v>
      </c>
    </row>
    <row r="44" spans="1:23" ht="5.25" customHeight="1" x14ac:dyDescent="0.2">
      <c r="A44" s="173"/>
      <c r="B44" s="310"/>
      <c r="D44" s="95"/>
      <c r="H44" s="220"/>
      <c r="L44" s="313"/>
      <c r="M44" s="313"/>
      <c r="O44" s="95"/>
      <c r="S44" s="314"/>
      <c r="T44" s="314"/>
      <c r="V44" s="95"/>
    </row>
    <row r="45" spans="1:23" s="95" customFormat="1" ht="21.75" customHeight="1" x14ac:dyDescent="0.2">
      <c r="A45" s="228"/>
      <c r="B45" s="311"/>
      <c r="E45" s="95" t="s">
        <v>20</v>
      </c>
      <c r="H45" s="95" t="s">
        <v>53</v>
      </c>
      <c r="I45" s="801">
        <f>I42+I43</f>
        <v>0</v>
      </c>
      <c r="J45" s="802"/>
      <c r="K45" s="811" t="s">
        <v>260</v>
      </c>
      <c r="L45" s="812"/>
      <c r="M45" s="851">
        <f>M42+M43</f>
        <v>0</v>
      </c>
      <c r="N45" s="852"/>
      <c r="O45" s="312" t="s">
        <v>261</v>
      </c>
      <c r="P45" s="807">
        <f>I45+M45</f>
        <v>0</v>
      </c>
      <c r="Q45" s="807"/>
      <c r="R45" s="807"/>
      <c r="S45" s="807"/>
      <c r="U45" s="95" t="s">
        <v>263</v>
      </c>
    </row>
    <row r="46" spans="1:23" ht="6" customHeight="1" x14ac:dyDescent="0.2">
      <c r="A46" s="173"/>
      <c r="B46" s="310"/>
      <c r="E46" s="95"/>
      <c r="H46" s="220"/>
      <c r="I46" s="313"/>
      <c r="J46" s="313"/>
      <c r="L46" s="95"/>
      <c r="N46" s="314"/>
      <c r="O46" s="314"/>
      <c r="R46" s="95"/>
      <c r="U46" s="154"/>
    </row>
    <row r="47" spans="1:23" s="95" customFormat="1" ht="19.5" customHeight="1" x14ac:dyDescent="0.2">
      <c r="A47" s="228"/>
      <c r="B47" s="311" t="s">
        <v>264</v>
      </c>
      <c r="C47" s="222" t="s">
        <v>251</v>
      </c>
      <c r="D47" s="154"/>
      <c r="E47" s="154"/>
      <c r="F47" s="154"/>
      <c r="G47" s="926" t="str">
        <f>IFERROR(P43/P45,"%")</f>
        <v>%</v>
      </c>
      <c r="H47" s="927"/>
      <c r="J47" s="312" t="s">
        <v>265</v>
      </c>
      <c r="K47" s="315"/>
      <c r="L47" s="315"/>
      <c r="R47" s="316"/>
      <c r="S47" s="316"/>
      <c r="T47" s="154"/>
      <c r="U47" s="154"/>
    </row>
    <row r="48" spans="1:23" s="95" customFormat="1" ht="19.5" customHeight="1" x14ac:dyDescent="0.2">
      <c r="A48" s="228"/>
      <c r="B48" s="106" t="s">
        <v>465</v>
      </c>
      <c r="C48" s="106"/>
      <c r="D48" s="106"/>
      <c r="E48" s="106"/>
      <c r="F48" s="106"/>
      <c r="G48" s="106"/>
      <c r="H48" s="106"/>
      <c r="I48" s="106"/>
      <c r="J48" s="106"/>
      <c r="K48" s="106"/>
      <c r="L48" s="106"/>
      <c r="M48" s="106"/>
      <c r="N48" s="106"/>
      <c r="O48" s="106"/>
    </row>
    <row r="49" spans="1:25" s="95" customFormat="1" ht="19.5" customHeight="1" x14ac:dyDescent="0.2">
      <c r="A49" s="228"/>
      <c r="C49" s="787" t="s">
        <v>266</v>
      </c>
      <c r="D49" s="788"/>
      <c r="E49" s="801">
        <f>I45</f>
        <v>0</v>
      </c>
      <c r="F49" s="802"/>
      <c r="G49" s="928" t="s">
        <v>141</v>
      </c>
      <c r="H49" s="929"/>
      <c r="I49" s="929"/>
      <c r="J49" s="929"/>
      <c r="K49" s="929"/>
      <c r="L49" s="929"/>
      <c r="M49" s="929"/>
      <c r="N49" s="929"/>
      <c r="O49" s="929"/>
      <c r="P49" s="929"/>
      <c r="Q49" s="796"/>
      <c r="R49" s="797"/>
      <c r="Y49" s="317"/>
    </row>
    <row r="50" spans="1:25" s="95" customFormat="1" ht="19.5" customHeight="1" x14ac:dyDescent="0.2">
      <c r="A50" s="228"/>
      <c r="C50" s="106" t="s">
        <v>140</v>
      </c>
      <c r="D50" s="798" t="s">
        <v>142</v>
      </c>
      <c r="E50" s="798"/>
      <c r="F50" s="798"/>
      <c r="G50" s="798"/>
      <c r="H50" s="798"/>
      <c r="I50" s="798"/>
      <c r="J50" s="799"/>
      <c r="K50" s="800">
        <f>E49+Q49</f>
        <v>0</v>
      </c>
      <c r="L50" s="800"/>
      <c r="M50" s="786" t="s">
        <v>143</v>
      </c>
      <c r="N50" s="787"/>
      <c r="O50" s="787"/>
      <c r="P50" s="787"/>
      <c r="Q50" s="788"/>
      <c r="R50" s="801">
        <f>ROUNDUP(K50*0.8,0)</f>
        <v>0</v>
      </c>
      <c r="S50" s="802"/>
      <c r="T50" s="106" t="s">
        <v>144</v>
      </c>
    </row>
    <row r="51" spans="1:25" s="95" customFormat="1" ht="19.5" customHeight="1" x14ac:dyDescent="0.2">
      <c r="A51" s="228"/>
      <c r="B51" s="318"/>
      <c r="C51" s="106" t="s">
        <v>145</v>
      </c>
      <c r="D51" s="106"/>
      <c r="E51" s="106"/>
      <c r="F51" s="319"/>
      <c r="G51" s="106"/>
      <c r="H51" s="106"/>
      <c r="I51" s="106"/>
      <c r="J51" s="106"/>
      <c r="K51" s="106"/>
      <c r="L51" s="106"/>
      <c r="M51" s="106"/>
      <c r="N51" s="106"/>
      <c r="O51" s="106"/>
      <c r="P51" s="106"/>
      <c r="Q51" s="106"/>
      <c r="R51" s="106"/>
      <c r="S51" s="106"/>
      <c r="T51" s="106"/>
      <c r="U51" s="106"/>
      <c r="V51" s="106"/>
    </row>
    <row r="52" spans="1:25" s="95" customFormat="1" ht="19.5" customHeight="1" x14ac:dyDescent="0.2">
      <c r="A52" s="228"/>
      <c r="B52" s="106" t="s">
        <v>450</v>
      </c>
      <c r="C52" s="106"/>
      <c r="D52" s="106"/>
      <c r="E52" s="106"/>
      <c r="F52" s="106"/>
      <c r="G52" s="106"/>
      <c r="H52" s="320">
        <v>0</v>
      </c>
      <c r="I52" s="798" t="s">
        <v>451</v>
      </c>
      <c r="J52" s="798"/>
      <c r="K52" s="798"/>
      <c r="L52" s="798"/>
      <c r="M52" s="798"/>
      <c r="N52" s="798"/>
      <c r="O52" s="798"/>
      <c r="P52" s="798"/>
      <c r="Q52" s="798"/>
      <c r="R52" s="798"/>
      <c r="S52" s="798"/>
      <c r="T52" s="798"/>
      <c r="U52" s="798"/>
      <c r="V52" s="798"/>
    </row>
    <row r="53" spans="1:25" s="95" customFormat="1" ht="19.5" customHeight="1" x14ac:dyDescent="0.2">
      <c r="A53" s="228"/>
      <c r="B53" s="106" t="s">
        <v>452</v>
      </c>
      <c r="D53" s="106"/>
      <c r="E53" s="106"/>
      <c r="F53" s="106"/>
      <c r="G53" s="106"/>
      <c r="H53" s="106"/>
      <c r="I53" s="106"/>
      <c r="J53" s="106"/>
      <c r="K53" s="106"/>
      <c r="L53" s="106"/>
      <c r="M53" s="106"/>
      <c r="N53" s="106"/>
      <c r="O53" s="106"/>
    </row>
    <row r="54" spans="1:25" s="95" customFormat="1" ht="19.5" customHeight="1" x14ac:dyDescent="0.2">
      <c r="A54" s="228"/>
      <c r="C54" s="787" t="s">
        <v>453</v>
      </c>
      <c r="D54" s="788"/>
      <c r="E54" s="803">
        <f>I45</f>
        <v>0</v>
      </c>
      <c r="F54" s="804"/>
      <c r="G54" s="928" t="s">
        <v>454</v>
      </c>
      <c r="H54" s="929"/>
      <c r="I54" s="929"/>
      <c r="J54" s="929"/>
      <c r="K54" s="929"/>
      <c r="L54" s="929"/>
      <c r="M54" s="929"/>
      <c r="N54" s="929"/>
      <c r="O54" s="929"/>
      <c r="P54" s="929"/>
      <c r="Q54" s="930">
        <v>0</v>
      </c>
      <c r="R54" s="931"/>
      <c r="Y54" s="317"/>
    </row>
    <row r="55" spans="1:25" s="95" customFormat="1" ht="19.5" customHeight="1" x14ac:dyDescent="0.2">
      <c r="A55" s="228"/>
      <c r="C55" s="106" t="s">
        <v>261</v>
      </c>
      <c r="D55" s="798" t="s">
        <v>142</v>
      </c>
      <c r="E55" s="798"/>
      <c r="F55" s="798"/>
      <c r="G55" s="798"/>
      <c r="H55" s="798"/>
      <c r="I55" s="798"/>
      <c r="J55" s="799"/>
      <c r="K55" s="932">
        <f>E54+Q54</f>
        <v>0</v>
      </c>
      <c r="L55" s="932"/>
      <c r="M55" s="786" t="s">
        <v>455</v>
      </c>
      <c r="N55" s="787"/>
      <c r="O55" s="787"/>
      <c r="P55" s="787"/>
      <c r="Q55" s="788"/>
      <c r="R55" s="803">
        <f>ROUNDUP(K55*0.6,0)</f>
        <v>0</v>
      </c>
      <c r="S55" s="804"/>
      <c r="T55" s="106" t="s">
        <v>456</v>
      </c>
    </row>
    <row r="56" spans="1:25" s="95" customFormat="1" ht="19.5" customHeight="1" x14ac:dyDescent="0.2">
      <c r="A56" s="228"/>
      <c r="B56" s="318"/>
      <c r="C56" s="106" t="s">
        <v>457</v>
      </c>
      <c r="D56" s="106"/>
      <c r="E56" s="106"/>
      <c r="F56" s="319"/>
      <c r="G56" s="106"/>
      <c r="H56" s="106"/>
      <c r="I56" s="106"/>
      <c r="J56" s="106"/>
      <c r="K56" s="106"/>
      <c r="L56" s="106"/>
      <c r="M56" s="106"/>
      <c r="N56" s="106"/>
      <c r="O56" s="106"/>
      <c r="P56" s="106"/>
      <c r="Q56" s="106"/>
      <c r="R56" s="106"/>
      <c r="S56" s="106"/>
      <c r="T56" s="106"/>
      <c r="U56" s="106"/>
      <c r="V56" s="106"/>
    </row>
    <row r="57" spans="1:25" s="95" customFormat="1" ht="31.5" customHeight="1" x14ac:dyDescent="0.2">
      <c r="A57" s="228"/>
      <c r="B57" s="629" t="s">
        <v>466</v>
      </c>
      <c r="C57" s="629"/>
      <c r="D57" s="629"/>
      <c r="E57" s="629"/>
      <c r="F57" s="629"/>
      <c r="G57" s="629"/>
      <c r="H57" s="629"/>
      <c r="I57" s="629"/>
      <c r="J57" s="629"/>
      <c r="K57" s="629"/>
      <c r="L57" s="629"/>
      <c r="M57" s="629"/>
      <c r="N57" s="629"/>
      <c r="O57" s="629"/>
      <c r="P57" s="629"/>
      <c r="Q57" s="629"/>
      <c r="R57" s="629"/>
      <c r="S57" s="629"/>
      <c r="T57" s="629"/>
      <c r="U57" s="629"/>
      <c r="V57" s="629"/>
      <c r="W57" s="111"/>
    </row>
    <row r="58" spans="1:25" s="95" customFormat="1" ht="19" customHeight="1" x14ac:dyDescent="0.2">
      <c r="B58" s="175" t="s">
        <v>25</v>
      </c>
      <c r="C58" s="783" t="s">
        <v>162</v>
      </c>
      <c r="D58" s="784"/>
      <c r="E58" s="785"/>
      <c r="F58" s="475" t="s">
        <v>24</v>
      </c>
      <c r="G58" s="789"/>
      <c r="H58" s="476"/>
      <c r="I58" s="475" t="s">
        <v>31</v>
      </c>
      <c r="J58" s="789"/>
      <c r="K58" s="789"/>
      <c r="L58" s="476"/>
      <c r="N58" s="938" t="s">
        <v>434</v>
      </c>
      <c r="O58" s="939"/>
      <c r="P58" s="939"/>
      <c r="Q58" s="939"/>
      <c r="R58" s="939"/>
      <c r="S58" s="939"/>
      <c r="T58" s="939"/>
      <c r="U58" s="939"/>
      <c r="V58" s="939"/>
      <c r="W58" s="940"/>
    </row>
    <row r="59" spans="1:25" s="95" customFormat="1" ht="19" customHeight="1" x14ac:dyDescent="0.2">
      <c r="A59" s="177"/>
      <c r="B59" s="615" t="s">
        <v>23</v>
      </c>
      <c r="C59" s="794">
        <f>IF(N6="○",活動計画書!C21,0)</f>
        <v>0</v>
      </c>
      <c r="D59" s="794"/>
      <c r="E59" s="794"/>
      <c r="F59" s="790">
        <v>400</v>
      </c>
      <c r="G59" s="791"/>
      <c r="H59" s="373" t="s">
        <v>570</v>
      </c>
      <c r="I59" s="795">
        <f t="shared" ref="I59:I64" si="1">INT(C59*F59/10)</f>
        <v>0</v>
      </c>
      <c r="J59" s="795"/>
      <c r="K59" s="795"/>
      <c r="L59" s="795"/>
      <c r="N59" s="941"/>
      <c r="O59" s="942"/>
      <c r="P59" s="942"/>
      <c r="Q59" s="942"/>
      <c r="R59" s="942"/>
      <c r="S59" s="942"/>
      <c r="T59" s="942"/>
      <c r="U59" s="942"/>
      <c r="V59" s="942"/>
      <c r="W59" s="943"/>
    </row>
    <row r="60" spans="1:25" s="95" customFormat="1" ht="19" customHeight="1" x14ac:dyDescent="0.2">
      <c r="A60" s="177"/>
      <c r="B60" s="617"/>
      <c r="C60" s="843">
        <f>IF(N6="○",活動計画書!C23,0)</f>
        <v>0</v>
      </c>
      <c r="D60" s="844"/>
      <c r="E60" s="845"/>
      <c r="F60" s="846">
        <v>300</v>
      </c>
      <c r="G60" s="847"/>
      <c r="H60" s="374" t="s">
        <v>134</v>
      </c>
      <c r="I60" s="634">
        <f t="shared" si="1"/>
        <v>0</v>
      </c>
      <c r="J60" s="635"/>
      <c r="K60" s="635"/>
      <c r="L60" s="636"/>
      <c r="N60" s="941"/>
      <c r="O60" s="942"/>
      <c r="P60" s="942"/>
      <c r="Q60" s="942"/>
      <c r="R60" s="942"/>
      <c r="S60" s="942"/>
      <c r="T60" s="942"/>
      <c r="U60" s="942"/>
      <c r="V60" s="942"/>
      <c r="W60" s="943"/>
    </row>
    <row r="61" spans="1:25" s="95" customFormat="1" ht="19" customHeight="1" x14ac:dyDescent="0.2">
      <c r="A61" s="177"/>
      <c r="B61" s="615" t="s">
        <v>22</v>
      </c>
      <c r="C61" s="794">
        <f>IF(N6="○",活動計画書!C25,0)</f>
        <v>0</v>
      </c>
      <c r="D61" s="794"/>
      <c r="E61" s="794"/>
      <c r="F61" s="790">
        <v>240</v>
      </c>
      <c r="G61" s="791"/>
      <c r="H61" s="373" t="s">
        <v>570</v>
      </c>
      <c r="I61" s="795">
        <f t="shared" si="1"/>
        <v>0</v>
      </c>
      <c r="J61" s="795"/>
      <c r="K61" s="795"/>
      <c r="L61" s="795"/>
      <c r="N61" s="941"/>
      <c r="O61" s="942"/>
      <c r="P61" s="942"/>
      <c r="Q61" s="942"/>
      <c r="R61" s="942"/>
      <c r="S61" s="942"/>
      <c r="T61" s="942"/>
      <c r="U61" s="942"/>
      <c r="V61" s="942"/>
      <c r="W61" s="943"/>
    </row>
    <row r="62" spans="1:25" s="95" customFormat="1" ht="19" customHeight="1" x14ac:dyDescent="0.2">
      <c r="B62" s="617"/>
      <c r="C62" s="843">
        <f>IF(N6="○",活動計画書!C27,0)</f>
        <v>0</v>
      </c>
      <c r="D62" s="844"/>
      <c r="E62" s="845"/>
      <c r="F62" s="846">
        <v>180</v>
      </c>
      <c r="G62" s="847"/>
      <c r="H62" s="374" t="s">
        <v>134</v>
      </c>
      <c r="I62" s="634">
        <f t="shared" si="1"/>
        <v>0</v>
      </c>
      <c r="J62" s="635"/>
      <c r="K62" s="635"/>
      <c r="L62" s="636"/>
      <c r="N62" s="941"/>
      <c r="O62" s="942"/>
      <c r="P62" s="942"/>
      <c r="Q62" s="942"/>
      <c r="R62" s="942"/>
      <c r="S62" s="942"/>
      <c r="T62" s="942"/>
      <c r="U62" s="942"/>
      <c r="V62" s="942"/>
      <c r="W62" s="943"/>
    </row>
    <row r="63" spans="1:25" s="95" customFormat="1" ht="19" customHeight="1" x14ac:dyDescent="0.2">
      <c r="B63" s="615" t="s">
        <v>21</v>
      </c>
      <c r="C63" s="794">
        <f>IF(N6="○",活動計画書!C29,0)</f>
        <v>0</v>
      </c>
      <c r="D63" s="794"/>
      <c r="E63" s="794"/>
      <c r="F63" s="790">
        <v>40</v>
      </c>
      <c r="G63" s="791"/>
      <c r="H63" s="373" t="s">
        <v>570</v>
      </c>
      <c r="I63" s="795">
        <f t="shared" si="1"/>
        <v>0</v>
      </c>
      <c r="J63" s="795"/>
      <c r="K63" s="795"/>
      <c r="L63" s="795"/>
      <c r="N63" s="941"/>
      <c r="O63" s="942"/>
      <c r="P63" s="942"/>
      <c r="Q63" s="942"/>
      <c r="R63" s="942"/>
      <c r="S63" s="942"/>
      <c r="T63" s="942"/>
      <c r="U63" s="942"/>
      <c r="V63" s="942"/>
      <c r="W63" s="943"/>
    </row>
    <row r="64" spans="1:25" s="95" customFormat="1" ht="19" customHeight="1" thickBot="1" x14ac:dyDescent="0.25">
      <c r="B64" s="842"/>
      <c r="C64" s="822">
        <f>IF(N6="○",活動計画書!C31,0)</f>
        <v>0</v>
      </c>
      <c r="D64" s="823"/>
      <c r="E64" s="824"/>
      <c r="F64" s="792">
        <v>30</v>
      </c>
      <c r="G64" s="793"/>
      <c r="H64" s="374" t="s">
        <v>134</v>
      </c>
      <c r="I64" s="825">
        <f t="shared" si="1"/>
        <v>0</v>
      </c>
      <c r="J64" s="826"/>
      <c r="K64" s="826"/>
      <c r="L64" s="827"/>
      <c r="N64" s="941"/>
      <c r="O64" s="942"/>
      <c r="P64" s="942"/>
      <c r="Q64" s="942"/>
      <c r="R64" s="942"/>
      <c r="S64" s="942"/>
      <c r="T64" s="942"/>
      <c r="U64" s="942"/>
      <c r="V64" s="942"/>
      <c r="W64" s="943"/>
    </row>
    <row r="65" spans="1:31" s="95" customFormat="1" ht="19" customHeight="1" thickTop="1" x14ac:dyDescent="0.2">
      <c r="B65" s="831" t="s">
        <v>20</v>
      </c>
      <c r="C65" s="832"/>
      <c r="D65" s="833"/>
      <c r="E65" s="833"/>
      <c r="F65" s="834"/>
      <c r="G65" s="835"/>
      <c r="H65" s="836"/>
      <c r="I65" s="840"/>
      <c r="J65" s="840"/>
      <c r="K65" s="840"/>
      <c r="L65" s="841"/>
      <c r="N65" s="941"/>
      <c r="O65" s="942"/>
      <c r="P65" s="942"/>
      <c r="Q65" s="942"/>
      <c r="R65" s="942"/>
      <c r="S65" s="942"/>
      <c r="T65" s="942"/>
      <c r="U65" s="942"/>
      <c r="V65" s="942"/>
      <c r="W65" s="943"/>
    </row>
    <row r="66" spans="1:31" s="95" customFormat="1" ht="19" customHeight="1" x14ac:dyDescent="0.2">
      <c r="B66" s="617"/>
      <c r="C66" s="828">
        <f>SUM(C59:E64)</f>
        <v>0</v>
      </c>
      <c r="D66" s="829"/>
      <c r="E66" s="830"/>
      <c r="F66" s="837"/>
      <c r="G66" s="838"/>
      <c r="H66" s="839"/>
      <c r="I66" s="634">
        <f>SUM(I59:L64)</f>
        <v>0</v>
      </c>
      <c r="J66" s="635"/>
      <c r="K66" s="635"/>
      <c r="L66" s="636"/>
      <c r="N66" s="941"/>
      <c r="O66" s="942"/>
      <c r="P66" s="942"/>
      <c r="Q66" s="942"/>
      <c r="R66" s="942"/>
      <c r="S66" s="942"/>
      <c r="T66" s="942"/>
      <c r="U66" s="942"/>
      <c r="V66" s="942"/>
      <c r="W66" s="943"/>
    </row>
    <row r="67" spans="1:31" s="95" customFormat="1" ht="25.5" customHeight="1" x14ac:dyDescent="0.2">
      <c r="B67" s="808" t="s">
        <v>249</v>
      </c>
      <c r="C67" s="808"/>
      <c r="D67" s="808"/>
      <c r="E67" s="808"/>
      <c r="F67" s="808"/>
      <c r="G67" s="808"/>
      <c r="H67" s="808"/>
      <c r="I67" s="808"/>
      <c r="J67" s="808"/>
      <c r="K67" s="808"/>
      <c r="L67" s="808"/>
      <c r="N67" s="944"/>
      <c r="O67" s="945"/>
      <c r="P67" s="945"/>
      <c r="Q67" s="945"/>
      <c r="R67" s="945"/>
      <c r="S67" s="945"/>
      <c r="T67" s="945"/>
      <c r="U67" s="945"/>
      <c r="V67" s="945"/>
      <c r="W67" s="946"/>
    </row>
    <row r="68" spans="1:31" s="95" customFormat="1" ht="20.25" customHeight="1" x14ac:dyDescent="0.2">
      <c r="B68" s="103"/>
      <c r="C68" s="307"/>
      <c r="D68" s="307"/>
      <c r="E68" s="307"/>
      <c r="F68" s="182"/>
      <c r="G68" s="182"/>
      <c r="H68" s="182"/>
      <c r="I68" s="179"/>
      <c r="J68" s="179"/>
      <c r="K68" s="179"/>
      <c r="L68" s="179"/>
      <c r="N68" s="306"/>
      <c r="O68" s="306"/>
      <c r="P68" s="306"/>
      <c r="Q68" s="306"/>
      <c r="R68" s="306"/>
      <c r="S68" s="306"/>
      <c r="T68" s="306"/>
      <c r="U68" s="306"/>
      <c r="V68" s="306"/>
      <c r="W68" s="306"/>
    </row>
    <row r="69" spans="1:31" ht="25.5" customHeight="1" x14ac:dyDescent="0.2">
      <c r="A69" s="774" t="s">
        <v>572</v>
      </c>
      <c r="B69" s="774"/>
      <c r="C69" s="774"/>
      <c r="D69" s="774"/>
      <c r="E69" s="774"/>
      <c r="F69" s="774"/>
      <c r="G69" s="774"/>
      <c r="H69" s="774"/>
      <c r="I69" s="774"/>
      <c r="J69" s="774"/>
      <c r="K69" s="774"/>
      <c r="L69" s="774"/>
      <c r="M69" s="774"/>
      <c r="N69" s="111"/>
      <c r="O69" s="111"/>
      <c r="P69" s="111"/>
      <c r="Q69" s="111"/>
      <c r="R69" s="111"/>
      <c r="S69" s="111"/>
      <c r="T69" s="111"/>
      <c r="U69" s="111"/>
      <c r="V69" s="111"/>
    </row>
    <row r="70" spans="1:31" ht="21.5" customHeight="1" x14ac:dyDescent="0.2">
      <c r="B70" s="494" t="s">
        <v>84</v>
      </c>
      <c r="C70" s="494"/>
      <c r="D70" s="494"/>
      <c r="E70" s="494"/>
      <c r="F70" s="494"/>
      <c r="G70" s="494"/>
      <c r="H70" s="494"/>
      <c r="I70" s="775" t="s">
        <v>573</v>
      </c>
      <c r="J70" s="775"/>
      <c r="K70" s="775"/>
      <c r="L70" s="775"/>
      <c r="M70" s="494" t="s">
        <v>574</v>
      </c>
      <c r="N70" s="494"/>
      <c r="O70" s="494"/>
      <c r="P70" s="494"/>
      <c r="Q70" s="111"/>
      <c r="R70" s="111"/>
      <c r="S70" s="111"/>
      <c r="T70" s="111"/>
      <c r="U70" s="111"/>
      <c r="V70" s="111"/>
    </row>
    <row r="71" spans="1:31" ht="21.5" customHeight="1" x14ac:dyDescent="0.2">
      <c r="B71" s="776" t="s">
        <v>575</v>
      </c>
      <c r="C71" s="776"/>
      <c r="D71" s="776"/>
      <c r="E71" s="776"/>
      <c r="F71" s="776"/>
      <c r="G71" s="776"/>
      <c r="H71" s="776"/>
      <c r="I71" s="328" t="s">
        <v>448</v>
      </c>
      <c r="J71" s="329"/>
      <c r="K71" s="258" t="s">
        <v>7</v>
      </c>
      <c r="L71" s="256"/>
      <c r="M71" s="777">
        <v>400000</v>
      </c>
      <c r="N71" s="777"/>
      <c r="O71" s="777"/>
      <c r="P71" s="777"/>
      <c r="Q71" s="111"/>
      <c r="R71" s="111"/>
      <c r="S71" s="111"/>
      <c r="T71" s="111"/>
      <c r="U71" s="111"/>
      <c r="V71" s="111"/>
    </row>
    <row r="72" spans="1:31" s="95" customFormat="1" ht="20.25" customHeight="1" x14ac:dyDescent="0.2">
      <c r="B72" s="103"/>
      <c r="C72" s="307"/>
      <c r="D72" s="307"/>
      <c r="E72" s="307"/>
      <c r="F72" s="182"/>
      <c r="G72" s="182"/>
      <c r="H72" s="182"/>
      <c r="I72" s="179"/>
      <c r="J72" s="179"/>
      <c r="K72" s="179"/>
      <c r="L72" s="179"/>
      <c r="N72" s="306"/>
      <c r="O72" s="306"/>
      <c r="P72" s="306"/>
      <c r="Q72" s="306"/>
      <c r="R72" s="306"/>
      <c r="S72" s="306"/>
      <c r="T72" s="306"/>
      <c r="U72" s="306"/>
      <c r="V72" s="306"/>
      <c r="W72" s="306"/>
    </row>
    <row r="73" spans="1:31" ht="18.75" customHeight="1" x14ac:dyDescent="0.2">
      <c r="A73" s="774" t="s">
        <v>252</v>
      </c>
      <c r="B73" s="774"/>
      <c r="C73" s="774"/>
      <c r="D73" s="774"/>
      <c r="E73" s="774"/>
      <c r="F73" s="774"/>
      <c r="G73" s="774"/>
      <c r="H73" s="774"/>
      <c r="I73" s="774"/>
      <c r="J73" s="774"/>
      <c r="K73" s="774"/>
      <c r="L73" s="774"/>
      <c r="M73" s="774"/>
      <c r="N73" s="304"/>
      <c r="O73" s="304"/>
      <c r="P73" s="304"/>
      <c r="Q73" s="304"/>
      <c r="R73" s="304"/>
      <c r="S73" s="304"/>
      <c r="T73" s="304"/>
      <c r="U73" s="304"/>
      <c r="V73" s="304"/>
      <c r="W73" s="304"/>
    </row>
    <row r="74" spans="1:31" s="304" customFormat="1" ht="27" customHeight="1" x14ac:dyDescent="0.2">
      <c r="B74" s="693" t="s">
        <v>84</v>
      </c>
      <c r="C74" s="693"/>
      <c r="D74" s="693"/>
      <c r="E74" s="693"/>
      <c r="F74" s="693"/>
      <c r="G74" s="693"/>
      <c r="H74" s="693"/>
      <c r="I74" s="937" t="s">
        <v>253</v>
      </c>
      <c r="J74" s="937"/>
      <c r="K74" s="937"/>
      <c r="L74" s="937"/>
      <c r="M74" s="693" t="s">
        <v>24</v>
      </c>
      <c r="N74" s="693"/>
      <c r="O74" s="693"/>
      <c r="P74" s="693"/>
      <c r="Q74" s="94"/>
      <c r="R74" s="94"/>
      <c r="S74" s="94"/>
      <c r="T74" s="94"/>
      <c r="X74" s="94"/>
      <c r="Y74" s="94"/>
      <c r="Z74" s="94"/>
      <c r="AA74" s="94"/>
      <c r="AB74" s="94"/>
      <c r="AC74" s="94"/>
      <c r="AD74" s="94"/>
      <c r="AE74" s="94"/>
    </row>
    <row r="75" spans="1:31" s="304" customFormat="1" ht="33.75" customHeight="1" x14ac:dyDescent="0.2">
      <c r="B75" s="933" t="s">
        <v>254</v>
      </c>
      <c r="C75" s="934"/>
      <c r="D75" s="934"/>
      <c r="E75" s="934"/>
      <c r="F75" s="934"/>
      <c r="G75" s="934"/>
      <c r="H75" s="934"/>
      <c r="I75" s="936"/>
      <c r="J75" s="936"/>
      <c r="K75" s="936"/>
      <c r="L75" s="936"/>
      <c r="M75" s="935">
        <v>40000</v>
      </c>
      <c r="N75" s="935"/>
      <c r="O75" s="935"/>
      <c r="P75" s="935"/>
      <c r="Q75" s="94"/>
      <c r="R75" s="94"/>
      <c r="S75" s="94"/>
      <c r="T75" s="94"/>
      <c r="X75" s="94"/>
      <c r="Y75" s="94"/>
      <c r="Z75" s="94"/>
      <c r="AA75" s="94"/>
      <c r="AB75" s="94"/>
      <c r="AC75" s="94"/>
      <c r="AD75" s="94"/>
      <c r="AE75" s="94"/>
    </row>
    <row r="76" spans="1:31" s="304" customFormat="1" ht="38.25" customHeight="1" x14ac:dyDescent="0.2">
      <c r="B76" s="933" t="s">
        <v>255</v>
      </c>
      <c r="C76" s="934"/>
      <c r="D76" s="934"/>
      <c r="E76" s="934"/>
      <c r="F76" s="934"/>
      <c r="G76" s="934"/>
      <c r="H76" s="934"/>
      <c r="I76" s="936"/>
      <c r="J76" s="936"/>
      <c r="K76" s="936"/>
      <c r="L76" s="936"/>
      <c r="M76" s="935">
        <v>80000</v>
      </c>
      <c r="N76" s="935"/>
      <c r="O76" s="935"/>
      <c r="P76" s="935"/>
      <c r="Q76" s="94"/>
      <c r="R76" s="94"/>
      <c r="S76" s="94"/>
      <c r="T76" s="94"/>
      <c r="X76" s="94"/>
      <c r="Y76" s="94"/>
      <c r="Z76" s="94"/>
      <c r="AA76" s="94"/>
      <c r="AB76" s="94"/>
      <c r="AC76" s="94"/>
      <c r="AD76" s="94"/>
      <c r="AE76" s="94"/>
    </row>
    <row r="77" spans="1:31" s="304" customFormat="1" ht="32.25" customHeight="1" x14ac:dyDescent="0.2">
      <c r="B77" s="934" t="s">
        <v>256</v>
      </c>
      <c r="C77" s="934"/>
      <c r="D77" s="934"/>
      <c r="E77" s="934"/>
      <c r="F77" s="934"/>
      <c r="G77" s="934"/>
      <c r="H77" s="934"/>
      <c r="I77" s="936"/>
      <c r="J77" s="936"/>
      <c r="K77" s="936"/>
      <c r="L77" s="936"/>
      <c r="M77" s="935">
        <v>160000</v>
      </c>
      <c r="N77" s="935"/>
      <c r="O77" s="935"/>
      <c r="P77" s="935"/>
      <c r="Q77" s="94"/>
      <c r="R77" s="94"/>
      <c r="S77" s="94"/>
      <c r="T77" s="94"/>
      <c r="X77" s="94"/>
      <c r="Y77" s="94"/>
      <c r="Z77" s="94"/>
      <c r="AA77" s="94"/>
      <c r="AB77" s="94"/>
      <c r="AC77" s="94"/>
      <c r="AD77" s="94"/>
      <c r="AE77" s="94"/>
    </row>
    <row r="78" spans="1:31" s="304" customFormat="1" ht="51.75" customHeight="1" x14ac:dyDescent="0.2">
      <c r="B78" s="434" t="s">
        <v>257</v>
      </c>
      <c r="C78" s="434"/>
      <c r="D78" s="434"/>
      <c r="E78" s="434"/>
      <c r="F78" s="434"/>
      <c r="G78" s="434"/>
      <c r="H78" s="434"/>
      <c r="I78" s="434"/>
      <c r="J78" s="434"/>
      <c r="K78" s="434"/>
      <c r="L78" s="434"/>
      <c r="M78" s="434"/>
      <c r="N78" s="434"/>
      <c r="O78" s="434"/>
      <c r="P78" s="434"/>
      <c r="Q78" s="434"/>
      <c r="R78" s="434"/>
      <c r="S78" s="434"/>
      <c r="T78" s="434"/>
      <c r="U78" s="434"/>
      <c r="V78" s="434"/>
    </row>
    <row r="79" spans="1:31" ht="33.75" customHeight="1" x14ac:dyDescent="0.2">
      <c r="B79" s="434" t="s">
        <v>267</v>
      </c>
      <c r="C79" s="434"/>
      <c r="D79" s="434"/>
      <c r="E79" s="434"/>
      <c r="F79" s="434"/>
      <c r="G79" s="434"/>
      <c r="H79" s="434"/>
      <c r="I79" s="434"/>
      <c r="J79" s="434"/>
      <c r="K79" s="434"/>
      <c r="L79" s="434"/>
      <c r="M79" s="434"/>
      <c r="N79" s="434"/>
      <c r="O79" s="434"/>
      <c r="P79" s="434"/>
      <c r="Q79" s="434"/>
      <c r="R79" s="434"/>
      <c r="S79" s="434"/>
      <c r="T79" s="434"/>
      <c r="U79" s="434"/>
      <c r="V79" s="434"/>
    </row>
    <row r="80" spans="1:31" ht="18.75" customHeight="1" x14ac:dyDescent="0.2">
      <c r="A80" s="774" t="s">
        <v>467</v>
      </c>
      <c r="B80" s="774"/>
      <c r="C80" s="774"/>
      <c r="D80" s="774"/>
      <c r="E80" s="774"/>
      <c r="F80" s="774"/>
      <c r="G80" s="774"/>
      <c r="H80" s="774"/>
      <c r="I80" s="774"/>
      <c r="J80" s="774"/>
      <c r="K80" s="774"/>
      <c r="L80" s="774"/>
      <c r="M80" s="774"/>
      <c r="N80" s="774"/>
      <c r="O80" s="774"/>
      <c r="P80" s="774"/>
      <c r="Q80" s="774"/>
      <c r="R80" s="304"/>
      <c r="S80" s="304"/>
      <c r="T80" s="304"/>
      <c r="U80" s="304"/>
      <c r="V80" s="304"/>
      <c r="W80" s="304"/>
    </row>
    <row r="81" spans="1:23" ht="21" customHeight="1" x14ac:dyDescent="0.2">
      <c r="A81" s="173"/>
      <c r="B81" s="308" t="s">
        <v>136</v>
      </c>
      <c r="P81" s="111"/>
      <c r="Q81" s="111"/>
      <c r="R81" s="111"/>
      <c r="S81" s="111"/>
      <c r="T81" s="111"/>
      <c r="U81" s="111"/>
      <c r="V81" s="111"/>
      <c r="W81" s="111"/>
    </row>
    <row r="82" spans="1:23" ht="36.65" customHeight="1" x14ac:dyDescent="0.2">
      <c r="A82" s="173"/>
      <c r="B82" s="910" t="s">
        <v>468</v>
      </c>
      <c r="C82" s="911"/>
      <c r="D82" s="911"/>
      <c r="E82" s="911"/>
      <c r="F82" s="911"/>
      <c r="G82" s="911"/>
      <c r="H82" s="911"/>
      <c r="I82" s="911"/>
      <c r="J82" s="911"/>
      <c r="K82" s="911"/>
      <c r="L82" s="911"/>
      <c r="M82" s="911"/>
      <c r="N82" s="911"/>
      <c r="O82" s="911"/>
      <c r="P82" s="911"/>
      <c r="Q82" s="911"/>
      <c r="R82" s="911"/>
      <c r="S82" s="911"/>
      <c r="T82" s="911"/>
      <c r="U82" s="911"/>
      <c r="V82" s="911"/>
      <c r="W82" s="111"/>
    </row>
    <row r="83" spans="1:23" ht="49.9" customHeight="1" x14ac:dyDescent="0.2">
      <c r="A83" s="173"/>
      <c r="B83" s="910" t="s">
        <v>469</v>
      </c>
      <c r="C83" s="911"/>
      <c r="D83" s="911"/>
      <c r="E83" s="911"/>
      <c r="F83" s="911"/>
      <c r="G83" s="911"/>
      <c r="H83" s="911"/>
      <c r="I83" s="911"/>
      <c r="J83" s="911"/>
      <c r="K83" s="911"/>
      <c r="L83" s="911"/>
      <c r="M83" s="911"/>
      <c r="N83" s="911"/>
      <c r="O83" s="911"/>
      <c r="P83" s="911"/>
      <c r="Q83" s="911"/>
      <c r="R83" s="911"/>
      <c r="S83" s="911"/>
      <c r="T83" s="911"/>
      <c r="U83" s="911"/>
      <c r="V83" s="911"/>
      <c r="W83" s="111"/>
    </row>
    <row r="84" spans="1:23" ht="18" customHeight="1" x14ac:dyDescent="0.2">
      <c r="A84" s="173"/>
      <c r="B84" s="321"/>
      <c r="C84" s="322"/>
      <c r="D84" s="322"/>
      <c r="E84" s="322"/>
      <c r="F84" s="322"/>
      <c r="G84" s="322"/>
      <c r="H84" s="322"/>
      <c r="I84" s="322"/>
      <c r="J84" s="322"/>
      <c r="K84" s="322"/>
      <c r="L84" s="322"/>
      <c r="M84" s="322"/>
      <c r="N84" s="322"/>
      <c r="O84" s="322"/>
      <c r="P84" s="322"/>
      <c r="Q84" s="322"/>
      <c r="R84" s="322"/>
      <c r="S84" s="322"/>
      <c r="T84" s="322"/>
      <c r="U84" s="322"/>
      <c r="V84" s="322"/>
      <c r="W84" s="111"/>
    </row>
    <row r="85" spans="1:23" ht="18" customHeight="1" x14ac:dyDescent="0.2">
      <c r="A85" s="173"/>
      <c r="B85" s="323" t="s">
        <v>470</v>
      </c>
      <c r="C85" s="322"/>
      <c r="D85" s="322"/>
      <c r="E85" s="322"/>
      <c r="F85" s="322"/>
      <c r="G85" s="322"/>
      <c r="H85" s="322"/>
      <c r="I85" s="322"/>
      <c r="J85" s="322"/>
      <c r="K85" s="322"/>
      <c r="L85" s="322"/>
      <c r="M85" s="322"/>
      <c r="N85" s="322"/>
      <c r="O85" s="322"/>
      <c r="P85" s="322"/>
      <c r="Q85" s="322"/>
      <c r="R85" s="322"/>
      <c r="S85" s="322"/>
      <c r="T85" s="322"/>
      <c r="U85" s="322"/>
      <c r="V85" s="111"/>
    </row>
    <row r="86" spans="1:23" ht="18" customHeight="1" x14ac:dyDescent="0.2">
      <c r="A86" s="173"/>
      <c r="B86" s="570" t="s">
        <v>471</v>
      </c>
      <c r="C86" s="570"/>
      <c r="D86" s="570"/>
      <c r="E86" s="570"/>
      <c r="F86" s="494" t="s">
        <v>472</v>
      </c>
      <c r="G86" s="494"/>
      <c r="H86" s="494"/>
      <c r="I86" s="324"/>
      <c r="J86" s="324"/>
      <c r="K86" s="324"/>
      <c r="L86" s="324"/>
      <c r="M86" s="324"/>
      <c r="N86" s="324"/>
      <c r="O86" s="324"/>
      <c r="P86" s="324"/>
      <c r="Q86" s="324"/>
      <c r="R86" s="324"/>
      <c r="S86" s="324"/>
      <c r="T86" s="324"/>
      <c r="U86" s="324"/>
      <c r="V86" s="111"/>
    </row>
    <row r="87" spans="1:23" ht="30" customHeight="1" x14ac:dyDescent="0.2">
      <c r="A87" s="173"/>
      <c r="B87" s="370" t="s">
        <v>448</v>
      </c>
      <c r="C87" s="909"/>
      <c r="D87" s="909"/>
      <c r="E87" s="257" t="s">
        <v>7</v>
      </c>
      <c r="F87" s="912"/>
      <c r="G87" s="913"/>
      <c r="H87" s="257" t="s">
        <v>7</v>
      </c>
      <c r="I87" s="324"/>
      <c r="J87" s="324"/>
      <c r="K87" s="324"/>
      <c r="L87" s="324"/>
      <c r="M87" s="324"/>
      <c r="N87" s="324"/>
      <c r="O87" s="324"/>
      <c r="P87" s="324"/>
      <c r="Q87" s="324"/>
      <c r="R87" s="324"/>
      <c r="S87" s="324"/>
      <c r="T87" s="324"/>
      <c r="U87" s="324"/>
      <c r="V87" s="111"/>
    </row>
    <row r="88" spans="1:23" ht="18" customHeight="1" x14ac:dyDescent="0.2">
      <c r="A88" s="173"/>
      <c r="B88" s="323"/>
      <c r="C88" s="322"/>
      <c r="D88" s="322"/>
      <c r="E88" s="322"/>
      <c r="F88" s="322"/>
      <c r="G88" s="322"/>
      <c r="H88" s="322"/>
      <c r="I88" s="322"/>
      <c r="J88" s="322"/>
      <c r="K88" s="322"/>
      <c r="L88" s="322"/>
      <c r="M88" s="322"/>
      <c r="N88" s="322"/>
      <c r="O88" s="322"/>
      <c r="P88" s="322"/>
      <c r="Q88" s="322"/>
      <c r="R88" s="322"/>
      <c r="S88" s="322"/>
      <c r="T88" s="322"/>
      <c r="U88" s="322"/>
      <c r="V88" s="111"/>
    </row>
    <row r="89" spans="1:23" ht="18" customHeight="1" x14ac:dyDescent="0.2">
      <c r="A89" s="173"/>
      <c r="B89" s="323" t="s">
        <v>473</v>
      </c>
      <c r="C89" s="322"/>
      <c r="D89" s="322"/>
      <c r="E89" s="322"/>
      <c r="F89" s="322"/>
      <c r="G89" s="322"/>
      <c r="H89" s="322"/>
      <c r="I89" s="322"/>
      <c r="J89" s="322"/>
      <c r="K89" s="322"/>
      <c r="L89" s="322"/>
      <c r="M89" s="322"/>
      <c r="N89" s="322"/>
      <c r="O89" s="322"/>
      <c r="P89" s="322"/>
      <c r="Q89" s="322"/>
      <c r="R89" s="322"/>
      <c r="S89" s="322"/>
      <c r="T89" s="322"/>
      <c r="U89" s="322"/>
      <c r="V89" s="111"/>
    </row>
    <row r="90" spans="1:23" ht="18" customHeight="1" x14ac:dyDescent="0.2">
      <c r="A90" s="173"/>
      <c r="B90" s="536" t="s">
        <v>7</v>
      </c>
      <c r="C90" s="537"/>
      <c r="D90" s="537"/>
      <c r="E90" s="538"/>
      <c r="F90" s="914" t="s">
        <v>474</v>
      </c>
      <c r="G90" s="915"/>
      <c r="H90" s="915"/>
      <c r="I90" s="915"/>
      <c r="J90" s="915"/>
      <c r="K90" s="915"/>
      <c r="L90" s="915"/>
      <c r="M90" s="915"/>
      <c r="N90" s="915"/>
      <c r="O90" s="915"/>
      <c r="P90" s="915"/>
      <c r="Q90" s="915"/>
      <c r="R90" s="915"/>
      <c r="S90" s="915"/>
      <c r="T90" s="915"/>
      <c r="U90" s="916"/>
      <c r="V90" s="111"/>
    </row>
    <row r="91" spans="1:23" ht="34.15" customHeight="1" x14ac:dyDescent="0.2">
      <c r="A91" s="173"/>
      <c r="B91" s="370" t="s">
        <v>448</v>
      </c>
      <c r="C91" s="909"/>
      <c r="D91" s="909"/>
      <c r="E91" s="372" t="s">
        <v>7</v>
      </c>
      <c r="F91" s="906"/>
      <c r="G91" s="907"/>
      <c r="H91" s="907"/>
      <c r="I91" s="907"/>
      <c r="J91" s="907"/>
      <c r="K91" s="907"/>
      <c r="L91" s="907"/>
      <c r="M91" s="907"/>
      <c r="N91" s="907"/>
      <c r="O91" s="907"/>
      <c r="P91" s="907"/>
      <c r="Q91" s="907"/>
      <c r="R91" s="907"/>
      <c r="S91" s="907"/>
      <c r="T91" s="907"/>
      <c r="U91" s="908"/>
      <c r="V91" s="111"/>
    </row>
    <row r="92" spans="1:23" ht="34.15" customHeight="1" x14ac:dyDescent="0.2">
      <c r="A92" s="173"/>
      <c r="B92" s="370" t="s">
        <v>448</v>
      </c>
      <c r="C92" s="909"/>
      <c r="D92" s="909"/>
      <c r="E92" s="372" t="s">
        <v>7</v>
      </c>
      <c r="F92" s="906"/>
      <c r="G92" s="907"/>
      <c r="H92" s="907"/>
      <c r="I92" s="907"/>
      <c r="J92" s="907"/>
      <c r="K92" s="907"/>
      <c r="L92" s="907"/>
      <c r="M92" s="907"/>
      <c r="N92" s="907"/>
      <c r="O92" s="907"/>
      <c r="P92" s="907"/>
      <c r="Q92" s="907"/>
      <c r="R92" s="907"/>
      <c r="S92" s="907"/>
      <c r="T92" s="907"/>
      <c r="U92" s="908"/>
      <c r="V92" s="111"/>
    </row>
    <row r="93" spans="1:23" ht="34.15" customHeight="1" x14ac:dyDescent="0.2">
      <c r="A93" s="173"/>
      <c r="B93" s="370" t="s">
        <v>448</v>
      </c>
      <c r="C93" s="909"/>
      <c r="D93" s="909"/>
      <c r="E93" s="372" t="s">
        <v>7</v>
      </c>
      <c r="F93" s="906"/>
      <c r="G93" s="907"/>
      <c r="H93" s="907"/>
      <c r="I93" s="907"/>
      <c r="J93" s="907"/>
      <c r="K93" s="907"/>
      <c r="L93" s="907"/>
      <c r="M93" s="907"/>
      <c r="N93" s="907"/>
      <c r="O93" s="907"/>
      <c r="P93" s="907"/>
      <c r="Q93" s="907"/>
      <c r="R93" s="907"/>
      <c r="S93" s="907"/>
      <c r="T93" s="907"/>
      <c r="U93" s="908"/>
      <c r="V93" s="111"/>
    </row>
    <row r="94" spans="1:23" ht="34.15" customHeight="1" x14ac:dyDescent="0.2">
      <c r="A94" s="173"/>
      <c r="B94" s="370" t="s">
        <v>448</v>
      </c>
      <c r="C94" s="909"/>
      <c r="D94" s="909"/>
      <c r="E94" s="372" t="s">
        <v>7</v>
      </c>
      <c r="F94" s="906"/>
      <c r="G94" s="907"/>
      <c r="H94" s="907"/>
      <c r="I94" s="907"/>
      <c r="J94" s="907"/>
      <c r="K94" s="907"/>
      <c r="L94" s="907"/>
      <c r="M94" s="907"/>
      <c r="N94" s="907"/>
      <c r="O94" s="907"/>
      <c r="P94" s="907"/>
      <c r="Q94" s="907"/>
      <c r="R94" s="907"/>
      <c r="S94" s="907"/>
      <c r="T94" s="907"/>
      <c r="U94" s="908"/>
      <c r="V94" s="111"/>
    </row>
    <row r="95" spans="1:23" ht="34.15" customHeight="1" x14ac:dyDescent="0.2">
      <c r="A95" s="173"/>
      <c r="B95" s="370" t="s">
        <v>448</v>
      </c>
      <c r="C95" s="909"/>
      <c r="D95" s="909"/>
      <c r="E95" s="369" t="s">
        <v>7</v>
      </c>
      <c r="F95" s="906"/>
      <c r="G95" s="907"/>
      <c r="H95" s="907"/>
      <c r="I95" s="907"/>
      <c r="J95" s="907"/>
      <c r="K95" s="907"/>
      <c r="L95" s="907"/>
      <c r="M95" s="907"/>
      <c r="N95" s="907"/>
      <c r="O95" s="907"/>
      <c r="P95" s="907"/>
      <c r="Q95" s="907"/>
      <c r="R95" s="907"/>
      <c r="S95" s="907"/>
      <c r="T95" s="907"/>
      <c r="U95" s="908"/>
      <c r="V95" s="111"/>
    </row>
    <row r="96" spans="1:23" ht="18" customHeight="1" x14ac:dyDescent="0.2">
      <c r="A96" s="173"/>
      <c r="B96" s="323"/>
      <c r="C96" s="322"/>
      <c r="D96" s="322"/>
      <c r="E96" s="322"/>
      <c r="F96" s="322"/>
      <c r="G96" s="322"/>
      <c r="H96" s="322"/>
      <c r="I96" s="322"/>
      <c r="J96" s="322"/>
      <c r="K96" s="322"/>
      <c r="L96" s="322"/>
      <c r="M96" s="322"/>
      <c r="N96" s="322"/>
      <c r="O96" s="322"/>
      <c r="P96" s="322"/>
      <c r="Q96" s="322"/>
      <c r="R96" s="322"/>
      <c r="S96" s="322"/>
      <c r="T96" s="322"/>
      <c r="U96" s="322"/>
      <c r="V96" s="111"/>
    </row>
    <row r="97" spans="1:36" ht="18" customHeight="1" x14ac:dyDescent="0.2">
      <c r="A97" s="173"/>
      <c r="B97" s="323" t="s">
        <v>475</v>
      </c>
      <c r="C97" s="322"/>
      <c r="D97" s="322"/>
      <c r="E97" s="322"/>
      <c r="F97" s="322"/>
      <c r="G97" s="322"/>
      <c r="H97" s="322"/>
      <c r="P97" s="322"/>
      <c r="Q97" s="322"/>
      <c r="R97" s="322"/>
      <c r="S97" s="322"/>
      <c r="T97" s="322"/>
      <c r="U97" s="322"/>
      <c r="V97" s="322"/>
      <c r="W97" s="111"/>
    </row>
    <row r="98" spans="1:36" s="95" customFormat="1" ht="10.15" customHeight="1" x14ac:dyDescent="0.2">
      <c r="B98" s="494" t="s">
        <v>25</v>
      </c>
      <c r="C98" s="695" t="s">
        <v>476</v>
      </c>
      <c r="D98" s="695"/>
      <c r="E98" s="695"/>
      <c r="F98" s="889"/>
      <c r="G98" s="887"/>
      <c r="H98" s="887"/>
      <c r="I98" s="888"/>
      <c r="J98" s="494" t="s">
        <v>24</v>
      </c>
      <c r="K98" s="494"/>
      <c r="L98" s="494"/>
      <c r="M98" s="494"/>
      <c r="N98" s="494"/>
      <c r="O98" s="494" t="s">
        <v>477</v>
      </c>
      <c r="P98" s="494"/>
      <c r="Q98" s="494"/>
      <c r="R98" s="494"/>
      <c r="S98" s="750" t="s">
        <v>478</v>
      </c>
      <c r="T98" s="881"/>
      <c r="U98" s="881"/>
      <c r="V98" s="760"/>
      <c r="W98" s="325"/>
      <c r="X98" s="325"/>
      <c r="Y98" s="325"/>
      <c r="AB98" s="326"/>
      <c r="AC98" s="309"/>
      <c r="AD98" s="309"/>
      <c r="AE98" s="309"/>
      <c r="AF98" s="309"/>
      <c r="AG98" s="327"/>
      <c r="AH98" s="327"/>
      <c r="AI98" s="327"/>
      <c r="AJ98" s="327"/>
    </row>
    <row r="99" spans="1:36" s="95" customFormat="1" ht="37.9" customHeight="1" x14ac:dyDescent="0.2">
      <c r="B99" s="494"/>
      <c r="C99" s="695"/>
      <c r="D99" s="695"/>
      <c r="E99" s="695"/>
      <c r="F99" s="695"/>
      <c r="G99" s="889" t="s">
        <v>479</v>
      </c>
      <c r="H99" s="890"/>
      <c r="I99" s="891"/>
      <c r="J99" s="494"/>
      <c r="K99" s="494"/>
      <c r="L99" s="494"/>
      <c r="M99" s="494"/>
      <c r="N99" s="494"/>
      <c r="O99" s="494"/>
      <c r="P99" s="494"/>
      <c r="Q99" s="494"/>
      <c r="R99" s="494"/>
      <c r="S99" s="761"/>
      <c r="T99" s="882"/>
      <c r="U99" s="882"/>
      <c r="V99" s="762"/>
      <c r="W99" s="325"/>
      <c r="X99" s="325"/>
      <c r="Y99" s="325"/>
      <c r="AB99" s="326"/>
      <c r="AC99" s="309"/>
      <c r="AD99" s="309"/>
      <c r="AE99" s="309"/>
      <c r="AF99" s="309"/>
      <c r="AG99" s="327"/>
      <c r="AH99" s="327"/>
      <c r="AI99" s="327"/>
      <c r="AJ99" s="327"/>
    </row>
    <row r="100" spans="1:36" s="95" customFormat="1" ht="18.649999999999999" customHeight="1" x14ac:dyDescent="0.6">
      <c r="B100" s="615" t="s">
        <v>23</v>
      </c>
      <c r="C100" s="892">
        <f>IF(N7="○",活動計画書!C21,0)</f>
        <v>0</v>
      </c>
      <c r="D100" s="893"/>
      <c r="E100" s="893"/>
      <c r="F100" s="894"/>
      <c r="G100" s="895"/>
      <c r="H100" s="896"/>
      <c r="I100" s="897"/>
      <c r="J100" s="898">
        <v>400</v>
      </c>
      <c r="K100" s="899"/>
      <c r="L100" s="899"/>
      <c r="M100" s="900" t="s">
        <v>134</v>
      </c>
      <c r="N100" s="901"/>
      <c r="O100" s="902">
        <f>C100*J100/10+C101*J101/10</f>
        <v>0</v>
      </c>
      <c r="P100" s="902"/>
      <c r="Q100" s="902"/>
      <c r="R100" s="902"/>
      <c r="S100" s="869">
        <f>IF((G100+G101)&gt;0,(G100+G101)/(C100+C101),0)</f>
        <v>0</v>
      </c>
      <c r="T100" s="870"/>
      <c r="U100" s="870"/>
      <c r="V100" s="871"/>
      <c r="W100" s="325"/>
      <c r="X100" s="325"/>
      <c r="Y100" s="325"/>
      <c r="AB100" s="306"/>
      <c r="AC100" s="306"/>
      <c r="AD100" s="306"/>
      <c r="AE100" s="306"/>
      <c r="AF100" s="306"/>
      <c r="AG100" s="306"/>
      <c r="AH100" s="306"/>
      <c r="AI100" s="306"/>
      <c r="AJ100" s="306"/>
    </row>
    <row r="101" spans="1:36" s="95" customFormat="1" ht="18.649999999999999" customHeight="1" x14ac:dyDescent="0.6">
      <c r="B101" s="617"/>
      <c r="C101" s="903">
        <f>IF(N7="○",活動計画書!C23,0)</f>
        <v>0</v>
      </c>
      <c r="D101" s="904"/>
      <c r="E101" s="904"/>
      <c r="F101" s="905"/>
      <c r="G101" s="895"/>
      <c r="H101" s="896"/>
      <c r="I101" s="897"/>
      <c r="J101" s="898">
        <v>300</v>
      </c>
      <c r="K101" s="899"/>
      <c r="L101" s="899"/>
      <c r="M101" s="900" t="s">
        <v>134</v>
      </c>
      <c r="N101" s="901"/>
      <c r="O101" s="902"/>
      <c r="P101" s="902"/>
      <c r="Q101" s="902"/>
      <c r="R101" s="902"/>
      <c r="S101" s="872"/>
      <c r="T101" s="873"/>
      <c r="U101" s="873"/>
      <c r="V101" s="874"/>
      <c r="W101" s="325"/>
      <c r="X101" s="325"/>
      <c r="Y101" s="325"/>
      <c r="AB101" s="306"/>
      <c r="AC101" s="306"/>
      <c r="AD101" s="306"/>
      <c r="AE101" s="306"/>
      <c r="AF101" s="306"/>
      <c r="AG101" s="306"/>
      <c r="AH101" s="306"/>
      <c r="AI101" s="306"/>
      <c r="AJ101" s="306"/>
    </row>
    <row r="103" spans="1:36" ht="18" customHeight="1" x14ac:dyDescent="0.2">
      <c r="B103" s="94" t="s">
        <v>480</v>
      </c>
    </row>
    <row r="104" spans="1:36" ht="18" customHeight="1" x14ac:dyDescent="0.2">
      <c r="B104" s="750" t="s">
        <v>481</v>
      </c>
      <c r="C104" s="881"/>
      <c r="D104" s="881"/>
      <c r="E104" s="881"/>
      <c r="F104" s="760"/>
      <c r="G104" s="883" t="s">
        <v>482</v>
      </c>
      <c r="H104" s="884"/>
      <c r="I104" s="884"/>
      <c r="J104" s="884"/>
      <c r="K104" s="887"/>
      <c r="L104" s="887"/>
      <c r="M104" s="887"/>
      <c r="N104" s="888"/>
      <c r="O104" s="750" t="s">
        <v>478</v>
      </c>
      <c r="P104" s="881"/>
      <c r="Q104" s="881"/>
      <c r="R104" s="760"/>
      <c r="S104" s="750" t="s">
        <v>49</v>
      </c>
      <c r="T104" s="881"/>
      <c r="U104" s="881"/>
      <c r="V104" s="760"/>
    </row>
    <row r="105" spans="1:36" ht="18" customHeight="1" x14ac:dyDescent="0.2">
      <c r="B105" s="761"/>
      <c r="C105" s="882"/>
      <c r="D105" s="882"/>
      <c r="E105" s="882"/>
      <c r="F105" s="762"/>
      <c r="G105" s="885"/>
      <c r="H105" s="886"/>
      <c r="I105" s="886"/>
      <c r="J105" s="886"/>
      <c r="K105" s="889" t="s">
        <v>479</v>
      </c>
      <c r="L105" s="890"/>
      <c r="M105" s="890"/>
      <c r="N105" s="891"/>
      <c r="O105" s="761"/>
      <c r="P105" s="882"/>
      <c r="Q105" s="882"/>
      <c r="R105" s="762"/>
      <c r="S105" s="761"/>
      <c r="T105" s="882"/>
      <c r="U105" s="882"/>
      <c r="V105" s="762"/>
    </row>
    <row r="106" spans="1:36" ht="18" customHeight="1" x14ac:dyDescent="0.2">
      <c r="B106" s="853"/>
      <c r="C106" s="854"/>
      <c r="D106" s="854"/>
      <c r="E106" s="854"/>
      <c r="F106" s="855"/>
      <c r="G106" s="857"/>
      <c r="H106" s="858"/>
      <c r="I106" s="858"/>
      <c r="J106" s="859"/>
      <c r="K106" s="863"/>
      <c r="L106" s="864"/>
      <c r="M106" s="864"/>
      <c r="N106" s="865"/>
      <c r="O106" s="869">
        <f>IF(K106&gt;0,K106/C106,0)</f>
        <v>0</v>
      </c>
      <c r="P106" s="870"/>
      <c r="Q106" s="870"/>
      <c r="R106" s="871"/>
      <c r="S106" s="875"/>
      <c r="T106" s="876"/>
      <c r="U106" s="876"/>
      <c r="V106" s="877"/>
    </row>
    <row r="107" spans="1:36" ht="18" customHeight="1" x14ac:dyDescent="0.2">
      <c r="B107" s="748"/>
      <c r="C107" s="856"/>
      <c r="D107" s="856"/>
      <c r="E107" s="856"/>
      <c r="F107" s="749"/>
      <c r="G107" s="860"/>
      <c r="H107" s="861"/>
      <c r="I107" s="861"/>
      <c r="J107" s="862"/>
      <c r="K107" s="866"/>
      <c r="L107" s="867"/>
      <c r="M107" s="867"/>
      <c r="N107" s="868"/>
      <c r="O107" s="872"/>
      <c r="P107" s="873"/>
      <c r="Q107" s="873"/>
      <c r="R107" s="874"/>
      <c r="S107" s="878"/>
      <c r="T107" s="879"/>
      <c r="U107" s="879"/>
      <c r="V107" s="880"/>
    </row>
    <row r="108" spans="1:36" ht="18" customHeight="1" x14ac:dyDescent="0.2">
      <c r="B108" s="853"/>
      <c r="C108" s="854"/>
      <c r="D108" s="854"/>
      <c r="E108" s="854"/>
      <c r="F108" s="855"/>
      <c r="G108" s="857"/>
      <c r="H108" s="858"/>
      <c r="I108" s="858"/>
      <c r="J108" s="859"/>
      <c r="K108" s="863"/>
      <c r="L108" s="864"/>
      <c r="M108" s="864"/>
      <c r="N108" s="865"/>
      <c r="O108" s="869">
        <f>IF(K108&gt;0,K108/C108,0)</f>
        <v>0</v>
      </c>
      <c r="P108" s="870"/>
      <c r="Q108" s="870"/>
      <c r="R108" s="871"/>
      <c r="S108" s="875"/>
      <c r="T108" s="876"/>
      <c r="U108" s="876"/>
      <c r="V108" s="877"/>
    </row>
    <row r="109" spans="1:36" ht="18" customHeight="1" x14ac:dyDescent="0.2">
      <c r="B109" s="748"/>
      <c r="C109" s="856"/>
      <c r="D109" s="856"/>
      <c r="E109" s="856"/>
      <c r="F109" s="749"/>
      <c r="G109" s="860"/>
      <c r="H109" s="861"/>
      <c r="I109" s="861"/>
      <c r="J109" s="862"/>
      <c r="K109" s="866"/>
      <c r="L109" s="867"/>
      <c r="M109" s="867"/>
      <c r="N109" s="868"/>
      <c r="O109" s="872"/>
      <c r="P109" s="873"/>
      <c r="Q109" s="873"/>
      <c r="R109" s="874"/>
      <c r="S109" s="878"/>
      <c r="T109" s="879"/>
      <c r="U109" s="879"/>
      <c r="V109" s="880"/>
    </row>
    <row r="110" spans="1:36" ht="18" customHeight="1" x14ac:dyDescent="0.2">
      <c r="B110" s="853"/>
      <c r="C110" s="854"/>
      <c r="D110" s="854"/>
      <c r="E110" s="854"/>
      <c r="F110" s="855"/>
      <c r="G110" s="857"/>
      <c r="H110" s="858"/>
      <c r="I110" s="858"/>
      <c r="J110" s="859"/>
      <c r="K110" s="863"/>
      <c r="L110" s="864"/>
      <c r="M110" s="864"/>
      <c r="N110" s="865"/>
      <c r="O110" s="869">
        <f>IF(K110&gt;0,K110/C110,0)</f>
        <v>0</v>
      </c>
      <c r="P110" s="870"/>
      <c r="Q110" s="870"/>
      <c r="R110" s="871"/>
      <c r="S110" s="875"/>
      <c r="T110" s="876"/>
      <c r="U110" s="876"/>
      <c r="V110" s="877"/>
    </row>
    <row r="111" spans="1:36" ht="18" customHeight="1" x14ac:dyDescent="0.2">
      <c r="B111" s="748"/>
      <c r="C111" s="856"/>
      <c r="D111" s="856"/>
      <c r="E111" s="856"/>
      <c r="F111" s="749"/>
      <c r="G111" s="860"/>
      <c r="H111" s="861"/>
      <c r="I111" s="861"/>
      <c r="J111" s="862"/>
      <c r="K111" s="866"/>
      <c r="L111" s="867"/>
      <c r="M111" s="867"/>
      <c r="N111" s="868"/>
      <c r="O111" s="872"/>
      <c r="P111" s="873"/>
      <c r="Q111" s="873"/>
      <c r="R111" s="874"/>
      <c r="S111" s="878"/>
      <c r="T111" s="879"/>
      <c r="U111" s="879"/>
      <c r="V111" s="880"/>
    </row>
    <row r="112" spans="1:36" ht="18" customHeight="1" x14ac:dyDescent="0.2">
      <c r="B112" s="853"/>
      <c r="C112" s="854"/>
      <c r="D112" s="854"/>
      <c r="E112" s="854"/>
      <c r="F112" s="855"/>
      <c r="G112" s="857"/>
      <c r="H112" s="858"/>
      <c r="I112" s="858"/>
      <c r="J112" s="859"/>
      <c r="K112" s="863"/>
      <c r="L112" s="864"/>
      <c r="M112" s="864"/>
      <c r="N112" s="865"/>
      <c r="O112" s="869">
        <f>IF(K112&gt;0,K112/C112,0)</f>
        <v>0</v>
      </c>
      <c r="P112" s="870"/>
      <c r="Q112" s="870"/>
      <c r="R112" s="871"/>
      <c r="S112" s="875"/>
      <c r="T112" s="876"/>
      <c r="U112" s="876"/>
      <c r="V112" s="877"/>
    </row>
    <row r="113" spans="2:22" ht="18" customHeight="1" x14ac:dyDescent="0.2">
      <c r="B113" s="748"/>
      <c r="C113" s="856"/>
      <c r="D113" s="856"/>
      <c r="E113" s="856"/>
      <c r="F113" s="749"/>
      <c r="G113" s="860"/>
      <c r="H113" s="861"/>
      <c r="I113" s="861"/>
      <c r="J113" s="862"/>
      <c r="K113" s="866"/>
      <c r="L113" s="867"/>
      <c r="M113" s="867"/>
      <c r="N113" s="868"/>
      <c r="O113" s="872"/>
      <c r="P113" s="873"/>
      <c r="Q113" s="873"/>
      <c r="R113" s="874"/>
      <c r="S113" s="878"/>
      <c r="T113" s="879"/>
      <c r="U113" s="879"/>
      <c r="V113" s="880"/>
    </row>
    <row r="115" spans="2:22" ht="18" customHeight="1" x14ac:dyDescent="0.2">
      <c r="B115" s="94" t="s">
        <v>483</v>
      </c>
    </row>
    <row r="116" spans="2:22" ht="18" customHeight="1" x14ac:dyDescent="0.2">
      <c r="C116" s="94" t="s">
        <v>484</v>
      </c>
    </row>
    <row r="117" spans="2:22" ht="18" customHeight="1" x14ac:dyDescent="0.2">
      <c r="B117" s="95" t="s">
        <v>485</v>
      </c>
    </row>
  </sheetData>
  <sheetProtection sheet="1" objects="1" scenarios="1" formatCells="0"/>
  <dataConsolidate/>
  <mergeCells count="226">
    <mergeCell ref="F30:G30"/>
    <mergeCell ref="I30:L30"/>
    <mergeCell ref="C31:E31"/>
    <mergeCell ref="F31:G31"/>
    <mergeCell ref="I31:L31"/>
    <mergeCell ref="B59:B60"/>
    <mergeCell ref="B61:B62"/>
    <mergeCell ref="B63:B64"/>
    <mergeCell ref="C60:E60"/>
    <mergeCell ref="F60:G60"/>
    <mergeCell ref="I60:L60"/>
    <mergeCell ref="C62:E62"/>
    <mergeCell ref="B78:V78"/>
    <mergeCell ref="B76:H76"/>
    <mergeCell ref="M76:P76"/>
    <mergeCell ref="I76:L76"/>
    <mergeCell ref="B77:H77"/>
    <mergeCell ref="M77:P77"/>
    <mergeCell ref="I77:L77"/>
    <mergeCell ref="B67:L67"/>
    <mergeCell ref="A73:M73"/>
    <mergeCell ref="B74:H74"/>
    <mergeCell ref="M74:P74"/>
    <mergeCell ref="I74:L74"/>
    <mergeCell ref="B75:H75"/>
    <mergeCell ref="M75:P75"/>
    <mergeCell ref="I75:L75"/>
    <mergeCell ref="N58:W67"/>
    <mergeCell ref="C64:E64"/>
    <mergeCell ref="I64:L64"/>
    <mergeCell ref="C66:E66"/>
    <mergeCell ref="I66:L66"/>
    <mergeCell ref="C58:E58"/>
    <mergeCell ref="F63:G63"/>
    <mergeCell ref="I63:L63"/>
    <mergeCell ref="F64:G64"/>
    <mergeCell ref="P45:S45"/>
    <mergeCell ref="F58:H58"/>
    <mergeCell ref="I58:L58"/>
    <mergeCell ref="C59:E59"/>
    <mergeCell ref="I59:L59"/>
    <mergeCell ref="C61:E61"/>
    <mergeCell ref="I61:L61"/>
    <mergeCell ref="G47:H47"/>
    <mergeCell ref="C49:D49"/>
    <mergeCell ref="E49:F49"/>
    <mergeCell ref="G49:P49"/>
    <mergeCell ref="I52:V52"/>
    <mergeCell ref="C54:D54"/>
    <mergeCell ref="E54:F54"/>
    <mergeCell ref="G54:P54"/>
    <mergeCell ref="Q54:R54"/>
    <mergeCell ref="D55:J55"/>
    <mergeCell ref="K55:L55"/>
    <mergeCell ref="B57:V57"/>
    <mergeCell ref="S8:U8"/>
    <mergeCell ref="B9:M9"/>
    <mergeCell ref="N9:O9"/>
    <mergeCell ref="B10:M10"/>
    <mergeCell ref="B23:K23"/>
    <mergeCell ref="L23:P23"/>
    <mergeCell ref="Q23:U23"/>
    <mergeCell ref="B24:K24"/>
    <mergeCell ref="L24:P24"/>
    <mergeCell ref="Q24:U24"/>
    <mergeCell ref="Q19:U19"/>
    <mergeCell ref="B21:K21"/>
    <mergeCell ref="B79:V79"/>
    <mergeCell ref="B15:K15"/>
    <mergeCell ref="L15:P15"/>
    <mergeCell ref="Q15:U15"/>
    <mergeCell ref="B16:K16"/>
    <mergeCell ref="L16:P16"/>
    <mergeCell ref="Q16:U16"/>
    <mergeCell ref="B17:K17"/>
    <mergeCell ref="L17:P17"/>
    <mergeCell ref="Q17:U17"/>
    <mergeCell ref="C27:E27"/>
    <mergeCell ref="I27:L27"/>
    <mergeCell ref="L21:P21"/>
    <mergeCell ref="Q21:U21"/>
    <mergeCell ref="B22:K22"/>
    <mergeCell ref="L22:P22"/>
    <mergeCell ref="Q22:U22"/>
    <mergeCell ref="B18:K18"/>
    <mergeCell ref="L18:P18"/>
    <mergeCell ref="Q18:U18"/>
    <mergeCell ref="B20:K20"/>
    <mergeCell ref="L20:P20"/>
    <mergeCell ref="Q20:U20"/>
    <mergeCell ref="I43:J43"/>
    <mergeCell ref="A80:Q80"/>
    <mergeCell ref="B82:V82"/>
    <mergeCell ref="B83:V83"/>
    <mergeCell ref="B86:E86"/>
    <mergeCell ref="F86:H86"/>
    <mergeCell ref="F87:G87"/>
    <mergeCell ref="B90:E90"/>
    <mergeCell ref="F90:U90"/>
    <mergeCell ref="C87:D87"/>
    <mergeCell ref="F91:U91"/>
    <mergeCell ref="F92:U92"/>
    <mergeCell ref="F93:U93"/>
    <mergeCell ref="F94:U94"/>
    <mergeCell ref="F95:U95"/>
    <mergeCell ref="C91:D91"/>
    <mergeCell ref="C92:D92"/>
    <mergeCell ref="C93:D93"/>
    <mergeCell ref="C94:D94"/>
    <mergeCell ref="C95:D95"/>
    <mergeCell ref="B98:B99"/>
    <mergeCell ref="C98:F99"/>
    <mergeCell ref="G98:I98"/>
    <mergeCell ref="J98:N99"/>
    <mergeCell ref="O98:R99"/>
    <mergeCell ref="S98:V99"/>
    <mergeCell ref="G99:I99"/>
    <mergeCell ref="B100:B101"/>
    <mergeCell ref="C100:F100"/>
    <mergeCell ref="G100:I100"/>
    <mergeCell ref="J100:L100"/>
    <mergeCell ref="M100:N100"/>
    <mergeCell ref="O100:R101"/>
    <mergeCell ref="S100:V101"/>
    <mergeCell ref="C101:F101"/>
    <mergeCell ref="G101:I101"/>
    <mergeCell ref="J101:L101"/>
    <mergeCell ref="M101:N101"/>
    <mergeCell ref="B104:F105"/>
    <mergeCell ref="G104:J105"/>
    <mergeCell ref="K104:N104"/>
    <mergeCell ref="O104:R105"/>
    <mergeCell ref="S104:V105"/>
    <mergeCell ref="K105:N105"/>
    <mergeCell ref="B106:F107"/>
    <mergeCell ref="G106:J107"/>
    <mergeCell ref="K106:N107"/>
    <mergeCell ref="O106:R107"/>
    <mergeCell ref="S106:V107"/>
    <mergeCell ref="B112:F113"/>
    <mergeCell ref="G112:J113"/>
    <mergeCell ref="K112:N113"/>
    <mergeCell ref="O112:R113"/>
    <mergeCell ref="S112:V113"/>
    <mergeCell ref="B108:F109"/>
    <mergeCell ref="G108:J109"/>
    <mergeCell ref="K108:N109"/>
    <mergeCell ref="O108:R109"/>
    <mergeCell ref="S108:V109"/>
    <mergeCell ref="B110:F111"/>
    <mergeCell ref="G110:J111"/>
    <mergeCell ref="K110:N111"/>
    <mergeCell ref="O110:R111"/>
    <mergeCell ref="S110:V111"/>
    <mergeCell ref="B65:B66"/>
    <mergeCell ref="C65:E65"/>
    <mergeCell ref="F65:H66"/>
    <mergeCell ref="I65:L65"/>
    <mergeCell ref="K43:L43"/>
    <mergeCell ref="B4:M4"/>
    <mergeCell ref="N4:O4"/>
    <mergeCell ref="B5:M5"/>
    <mergeCell ref="N5:O5"/>
    <mergeCell ref="B6:M6"/>
    <mergeCell ref="N6:O6"/>
    <mergeCell ref="B7:M7"/>
    <mergeCell ref="N7:O7"/>
    <mergeCell ref="B8:M8"/>
    <mergeCell ref="N8:O8"/>
    <mergeCell ref="F59:G59"/>
    <mergeCell ref="F61:G61"/>
    <mergeCell ref="I45:J45"/>
    <mergeCell ref="K45:L45"/>
    <mergeCell ref="M45:N45"/>
    <mergeCell ref="F62:G62"/>
    <mergeCell ref="I62:L62"/>
    <mergeCell ref="C63:E63"/>
    <mergeCell ref="B27:B28"/>
    <mergeCell ref="M43:N43"/>
    <mergeCell ref="P43:S43"/>
    <mergeCell ref="B35:L35"/>
    <mergeCell ref="A37:Q37"/>
    <mergeCell ref="L39:M39"/>
    <mergeCell ref="I42:J42"/>
    <mergeCell ref="K42:L42"/>
    <mergeCell ref="M42:N42"/>
    <mergeCell ref="P42:S42"/>
    <mergeCell ref="N26:W35"/>
    <mergeCell ref="C32:E32"/>
    <mergeCell ref="I32:L32"/>
    <mergeCell ref="C34:E34"/>
    <mergeCell ref="I34:L34"/>
    <mergeCell ref="B33:B34"/>
    <mergeCell ref="C33:E33"/>
    <mergeCell ref="F33:H34"/>
    <mergeCell ref="I33:L33"/>
    <mergeCell ref="B29:B30"/>
    <mergeCell ref="B31:B32"/>
    <mergeCell ref="C28:E28"/>
    <mergeCell ref="F28:G28"/>
    <mergeCell ref="I28:L28"/>
    <mergeCell ref="C30:E30"/>
    <mergeCell ref="A69:M69"/>
    <mergeCell ref="B70:H70"/>
    <mergeCell ref="I70:L70"/>
    <mergeCell ref="M70:P70"/>
    <mergeCell ref="B71:H71"/>
    <mergeCell ref="M71:P71"/>
    <mergeCell ref="N10:O10"/>
    <mergeCell ref="B19:K19"/>
    <mergeCell ref="L19:P19"/>
    <mergeCell ref="C26:E26"/>
    <mergeCell ref="M55:Q55"/>
    <mergeCell ref="F26:H26"/>
    <mergeCell ref="I26:L26"/>
    <mergeCell ref="F27:G27"/>
    <mergeCell ref="F29:G29"/>
    <mergeCell ref="F32:G32"/>
    <mergeCell ref="C29:E29"/>
    <mergeCell ref="I29:L29"/>
    <mergeCell ref="Q49:R49"/>
    <mergeCell ref="D50:J50"/>
    <mergeCell ref="K50:L50"/>
    <mergeCell ref="M50:Q50"/>
    <mergeCell ref="R50:S50"/>
    <mergeCell ref="R55:S55"/>
  </mergeCells>
  <phoneticPr fontId="4"/>
  <dataValidations count="5">
    <dataValidation type="list" allowBlank="1" showInputMessage="1" showErrorMessage="1" sqref="I75:L77 L39:M39 L16:U24" xr:uid="{00000000-0002-0000-0A00-000000000000}">
      <formula1>B.○か空白</formula1>
    </dataValidation>
    <dataValidation type="whole" imeMode="off" operator="greaterThanOrEqual" allowBlank="1" showInputMessage="1" showErrorMessage="1" error="小数点以下を切り捨て、整数で入力してください。" sqref="C100:C101 K110 C32:E32 K112 J100 G100:I101 K106 K108 C30:E30 C28:E28 C64:E64 C60:E60 C62:E62" xr:uid="{00000000-0002-0000-0A00-000001000000}">
      <formula1>0</formula1>
    </dataValidation>
    <dataValidation imeMode="off" allowBlank="1" showInputMessage="1" showErrorMessage="1" sqref="M75:O77 C33 C65 J71 M71:O71" xr:uid="{00000000-0002-0000-0A00-000002000000}"/>
    <dataValidation type="list" allowBlank="1" showInputMessage="1" showErrorMessage="1" sqref="N5:O10" xr:uid="{06D576E3-DFFD-45BB-997E-7C78D7F670D1}">
      <formula1>$Z$5:$Z$6</formula1>
    </dataValidation>
    <dataValidation type="whole" operator="greaterThanOrEqual" allowBlank="1" showInputMessage="1" showErrorMessage="1" error="小数点以下を切り捨て、整数で記入してください。" sqref="C27:E27 C29:E29 C31:E31 C59:E59 C61:E61 C63:E63" xr:uid="{880F2FAE-B0C0-4850-9F7B-A23F9E7AEF84}">
      <formula1>0</formula1>
    </dataValidation>
  </dataValidations>
  <printOptions horizontalCentered="1"/>
  <pageMargins left="0.59055118110236227" right="0.31496062992125984" top="0.55118110236220474" bottom="0.35433070866141736" header="0.31496062992125984" footer="0.31496062992125984"/>
  <pageSetup paperSize="9" scale="85" fitToWidth="0" fitToHeight="0" orientation="portrait" r:id="rId1"/>
  <rowBreaks count="2" manualBreakCount="2">
    <brk id="36" max="22" man="1"/>
    <brk id="79" max="22"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7567DA-A52E-4CB2-8BB4-B43BB1E7DE9A}">
  <sheetPr>
    <tabColor rgb="FFFFFF00"/>
  </sheetPr>
  <dimension ref="A1:Z26"/>
  <sheetViews>
    <sheetView showGridLines="0" view="pageBreakPreview" zoomScale="85" zoomScaleNormal="100" zoomScaleSheetLayoutView="85" workbookViewId="0">
      <selection activeCell="AG32" sqref="AG32"/>
    </sheetView>
  </sheetViews>
  <sheetFormatPr defaultColWidth="8.6328125" defaultRowHeight="18" customHeight="1" x14ac:dyDescent="0.2"/>
  <cols>
    <col min="1" max="1" width="3.26953125" style="1" customWidth="1"/>
    <col min="2" max="2" width="4.6328125" style="1" customWidth="1"/>
    <col min="3" max="22" width="5.90625" style="1" customWidth="1"/>
    <col min="23" max="61" width="4.6328125" style="1" customWidth="1"/>
    <col min="62" max="16384" width="8.6328125" style="1"/>
  </cols>
  <sheetData>
    <row r="1" spans="1:26" s="331" customFormat="1" ht="23.25" customHeight="1" x14ac:dyDescent="0.2">
      <c r="A1" s="330"/>
      <c r="B1" s="330" t="s">
        <v>576</v>
      </c>
      <c r="C1" s="330"/>
      <c r="D1" s="330"/>
      <c r="E1" s="330"/>
      <c r="F1" s="330"/>
      <c r="G1" s="330"/>
      <c r="H1" s="330"/>
      <c r="I1" s="330"/>
      <c r="J1" s="330"/>
      <c r="K1" s="330"/>
      <c r="L1" s="330"/>
      <c r="M1" s="330"/>
      <c r="N1" s="330"/>
      <c r="O1" s="330"/>
      <c r="P1" s="330"/>
      <c r="Q1" s="330"/>
      <c r="R1" s="330"/>
      <c r="S1" s="330"/>
      <c r="T1" s="330"/>
      <c r="U1" s="330"/>
      <c r="V1" s="330"/>
      <c r="W1" s="330"/>
      <c r="X1" s="330"/>
      <c r="Y1" s="330"/>
      <c r="Z1" s="330"/>
    </row>
    <row r="2" spans="1:26" s="331" customFormat="1" ht="23.25" customHeight="1" x14ac:dyDescent="0.2">
      <c r="A2" s="330"/>
      <c r="B2" s="332" t="s">
        <v>577</v>
      </c>
      <c r="C2" s="332"/>
      <c r="D2" s="332"/>
      <c r="E2" s="332"/>
      <c r="F2" s="332"/>
      <c r="G2" s="332"/>
      <c r="H2" s="332"/>
      <c r="I2" s="332"/>
      <c r="J2" s="333"/>
      <c r="K2" s="333"/>
      <c r="L2" s="330"/>
      <c r="M2" s="330"/>
      <c r="N2" s="330"/>
      <c r="O2" s="330"/>
      <c r="P2" s="330"/>
      <c r="Q2" s="330"/>
      <c r="R2" s="330"/>
      <c r="S2" s="330"/>
      <c r="T2" s="330"/>
      <c r="U2" s="330"/>
      <c r="V2" s="330"/>
      <c r="W2" s="330"/>
      <c r="X2" s="330"/>
      <c r="Y2" s="330"/>
      <c r="Z2" s="330"/>
    </row>
    <row r="3" spans="1:26" s="331" customFormat="1" ht="14" x14ac:dyDescent="0.2">
      <c r="A3" s="330"/>
      <c r="B3" s="330"/>
      <c r="C3" s="334"/>
      <c r="D3" s="330"/>
      <c r="E3" s="330"/>
      <c r="F3" s="333"/>
      <c r="G3" s="330"/>
      <c r="H3" s="330"/>
      <c r="I3" s="335"/>
      <c r="J3" s="335"/>
      <c r="K3" s="335"/>
      <c r="L3" s="335"/>
      <c r="M3" s="330"/>
      <c r="N3" s="330"/>
      <c r="O3" s="330"/>
      <c r="P3" s="330"/>
      <c r="Q3" s="330"/>
      <c r="R3" s="330"/>
      <c r="S3" s="330"/>
      <c r="T3" s="330"/>
      <c r="U3" s="330"/>
      <c r="V3" s="330"/>
      <c r="W3" s="330"/>
      <c r="X3" s="330"/>
      <c r="Y3" s="330"/>
      <c r="Z3" s="330"/>
    </row>
    <row r="4" spans="1:26" s="331" customFormat="1" ht="20.5" customHeight="1" x14ac:dyDescent="0.2">
      <c r="A4" s="330"/>
      <c r="B4" s="336" t="s">
        <v>578</v>
      </c>
      <c r="C4" s="334"/>
      <c r="D4" s="330"/>
      <c r="E4" s="330"/>
      <c r="F4" s="333"/>
      <c r="G4" s="330"/>
      <c r="H4" s="330"/>
      <c r="I4" s="335"/>
      <c r="J4" s="335"/>
      <c r="K4" s="335"/>
      <c r="L4" s="335"/>
      <c r="M4" s="330"/>
      <c r="N4" s="330"/>
      <c r="O4" s="330"/>
      <c r="P4" s="330"/>
      <c r="Q4" s="330"/>
      <c r="R4" s="330"/>
      <c r="S4" s="330"/>
      <c r="T4" s="330"/>
      <c r="U4" s="330"/>
      <c r="V4" s="330"/>
      <c r="W4" s="330"/>
      <c r="X4" s="330"/>
      <c r="Y4" s="330"/>
      <c r="Z4" s="330"/>
    </row>
    <row r="5" spans="1:26" s="331" customFormat="1" ht="20.5" customHeight="1" x14ac:dyDescent="0.2">
      <c r="A5" s="330"/>
      <c r="C5" s="508" t="s">
        <v>471</v>
      </c>
      <c r="D5" s="508"/>
      <c r="E5" s="508"/>
      <c r="F5" s="953" t="s">
        <v>472</v>
      </c>
      <c r="G5" s="953"/>
      <c r="H5" s="953"/>
      <c r="I5" s="335"/>
      <c r="J5" s="331" t="s">
        <v>579</v>
      </c>
      <c r="P5" s="330"/>
      <c r="Q5" s="330"/>
      <c r="R5" s="330"/>
      <c r="S5" s="330"/>
      <c r="T5" s="330"/>
      <c r="U5" s="330"/>
      <c r="V5" s="330"/>
      <c r="W5" s="330"/>
      <c r="X5" s="330"/>
      <c r="Y5" s="330"/>
      <c r="Z5" s="330"/>
    </row>
    <row r="6" spans="1:26" s="331" customFormat="1" ht="30" customHeight="1" x14ac:dyDescent="0.2">
      <c r="A6" s="330"/>
      <c r="C6" s="954"/>
      <c r="D6" s="955"/>
      <c r="E6" s="88" t="s">
        <v>7</v>
      </c>
      <c r="F6" s="956"/>
      <c r="G6" s="957"/>
      <c r="H6" s="88" t="s">
        <v>7</v>
      </c>
      <c r="I6" s="335"/>
      <c r="P6" s="330"/>
      <c r="Q6" s="330"/>
      <c r="R6" s="330"/>
      <c r="S6" s="330"/>
      <c r="T6" s="330"/>
      <c r="U6" s="330"/>
      <c r="V6" s="330"/>
      <c r="W6" s="330"/>
      <c r="X6" s="330"/>
      <c r="Y6" s="330"/>
      <c r="Z6" s="330"/>
    </row>
    <row r="7" spans="1:26" s="331" customFormat="1" ht="14" x14ac:dyDescent="0.2">
      <c r="A7" s="330"/>
      <c r="B7" s="334"/>
      <c r="C7" s="334"/>
      <c r="D7" s="330"/>
      <c r="E7" s="330"/>
      <c r="F7" s="333"/>
      <c r="G7" s="330"/>
      <c r="H7" s="330"/>
      <c r="I7" s="335"/>
      <c r="J7" s="335"/>
      <c r="K7" s="335"/>
      <c r="L7" s="335"/>
      <c r="M7" s="330"/>
      <c r="N7" s="330"/>
      <c r="O7" s="330"/>
      <c r="P7" s="330"/>
      <c r="Q7" s="330"/>
      <c r="R7" s="330"/>
      <c r="S7" s="330"/>
      <c r="T7" s="330"/>
      <c r="U7" s="330"/>
      <c r="V7" s="330"/>
      <c r="W7" s="330"/>
      <c r="X7" s="330"/>
      <c r="Y7" s="330"/>
      <c r="Z7" s="330"/>
    </row>
    <row r="8" spans="1:26" s="337" customFormat="1" ht="19.5" customHeight="1" x14ac:dyDescent="0.2">
      <c r="A8" s="336"/>
      <c r="B8" s="336" t="s">
        <v>580</v>
      </c>
      <c r="C8" s="336"/>
      <c r="D8" s="336"/>
      <c r="E8" s="336"/>
      <c r="F8" s="336"/>
      <c r="G8" s="336"/>
      <c r="H8" s="336"/>
      <c r="I8" s="336"/>
      <c r="J8" s="336"/>
      <c r="K8" s="336"/>
      <c r="L8" s="336"/>
      <c r="M8" s="336"/>
      <c r="N8" s="336"/>
      <c r="O8" s="336"/>
      <c r="P8" s="336"/>
      <c r="Q8" s="336"/>
      <c r="R8" s="336"/>
      <c r="S8" s="336"/>
      <c r="T8" s="336"/>
      <c r="U8" s="336"/>
      <c r="V8" s="336"/>
      <c r="W8" s="336"/>
      <c r="X8" s="336"/>
      <c r="Y8" s="336"/>
      <c r="Z8" s="336"/>
    </row>
    <row r="9" spans="1:26" s="331" customFormat="1" ht="15" customHeight="1" x14ac:dyDescent="0.2">
      <c r="A9" s="330"/>
      <c r="B9" s="330"/>
      <c r="C9" s="952" t="s">
        <v>581</v>
      </c>
      <c r="D9" s="952"/>
      <c r="E9" s="952"/>
      <c r="F9" s="952"/>
      <c r="G9" s="952"/>
      <c r="H9" s="952"/>
      <c r="I9" s="952"/>
      <c r="J9" s="952"/>
      <c r="K9" s="952"/>
      <c r="L9" s="952"/>
      <c r="M9" s="952" t="s">
        <v>582</v>
      </c>
      <c r="N9" s="952"/>
      <c r="O9" s="952"/>
      <c r="P9" s="952"/>
      <c r="Q9" s="952"/>
      <c r="R9" s="952"/>
      <c r="S9" s="952"/>
      <c r="T9" s="952"/>
      <c r="U9" s="952"/>
      <c r="V9" s="952"/>
      <c r="W9" s="330"/>
      <c r="X9" s="330"/>
      <c r="Y9" s="330"/>
      <c r="Z9" s="330"/>
    </row>
    <row r="10" spans="1:26" s="331" customFormat="1" ht="15" customHeight="1" x14ac:dyDescent="0.2">
      <c r="A10" s="330"/>
      <c r="B10" s="330"/>
      <c r="C10" s="952"/>
      <c r="D10" s="952"/>
      <c r="E10" s="952"/>
      <c r="F10" s="952"/>
      <c r="G10" s="952"/>
      <c r="H10" s="952"/>
      <c r="I10" s="952"/>
      <c r="J10" s="952"/>
      <c r="K10" s="952"/>
      <c r="L10" s="952"/>
      <c r="M10" s="952"/>
      <c r="N10" s="952"/>
      <c r="O10" s="952"/>
      <c r="P10" s="952"/>
      <c r="Q10" s="952"/>
      <c r="R10" s="952"/>
      <c r="S10" s="952"/>
      <c r="T10" s="952"/>
      <c r="U10" s="952"/>
      <c r="V10" s="952"/>
      <c r="W10" s="330"/>
      <c r="X10" s="330"/>
      <c r="Y10" s="330"/>
      <c r="Z10" s="330"/>
    </row>
    <row r="11" spans="1:26" s="331" customFormat="1" ht="15" customHeight="1" x14ac:dyDescent="0.2">
      <c r="A11" s="330"/>
      <c r="B11" s="330"/>
      <c r="C11" s="952"/>
      <c r="D11" s="952"/>
      <c r="E11" s="952"/>
      <c r="F11" s="952"/>
      <c r="G11" s="952"/>
      <c r="H11" s="952"/>
      <c r="I11" s="952"/>
      <c r="J11" s="952"/>
      <c r="K11" s="952"/>
      <c r="L11" s="952"/>
      <c r="M11" s="952"/>
      <c r="N11" s="952"/>
      <c r="O11" s="952"/>
      <c r="P11" s="952"/>
      <c r="Q11" s="952"/>
      <c r="R11" s="952"/>
      <c r="S11" s="952"/>
      <c r="T11" s="952"/>
      <c r="U11" s="952"/>
      <c r="V11" s="952"/>
      <c r="W11" s="330"/>
      <c r="X11" s="330"/>
      <c r="Y11" s="330"/>
      <c r="Z11" s="330"/>
    </row>
    <row r="12" spans="1:26" s="331" customFormat="1" ht="24.75" customHeight="1" x14ac:dyDescent="0.2">
      <c r="A12" s="330"/>
      <c r="B12" s="330"/>
      <c r="C12" s="951" t="s">
        <v>583</v>
      </c>
      <c r="D12" s="951"/>
      <c r="E12" s="951"/>
      <c r="F12" s="951"/>
      <c r="G12" s="951"/>
      <c r="H12" s="951" t="s">
        <v>584</v>
      </c>
      <c r="I12" s="951"/>
      <c r="J12" s="951"/>
      <c r="K12" s="951"/>
      <c r="L12" s="951"/>
      <c r="M12" s="951" t="s">
        <v>585</v>
      </c>
      <c r="N12" s="951"/>
      <c r="O12" s="951"/>
      <c r="P12" s="951"/>
      <c r="Q12" s="951"/>
      <c r="R12" s="951" t="s">
        <v>586</v>
      </c>
      <c r="S12" s="951"/>
      <c r="T12" s="951"/>
      <c r="U12" s="951"/>
      <c r="V12" s="951"/>
      <c r="W12" s="330"/>
      <c r="X12" s="330"/>
      <c r="Y12" s="330"/>
      <c r="Z12" s="330"/>
    </row>
    <row r="13" spans="1:26" s="331" customFormat="1" ht="24.75" customHeight="1" x14ac:dyDescent="0.2">
      <c r="A13" s="330"/>
      <c r="B13" s="330"/>
      <c r="C13" s="949"/>
      <c r="D13" s="949"/>
      <c r="E13" s="949"/>
      <c r="F13" s="949"/>
      <c r="G13" s="949"/>
      <c r="H13" s="947"/>
      <c r="I13" s="948"/>
      <c r="J13" s="338" t="s">
        <v>587</v>
      </c>
      <c r="K13" s="947"/>
      <c r="L13" s="948"/>
      <c r="M13" s="950"/>
      <c r="N13" s="950"/>
      <c r="O13" s="950"/>
      <c r="P13" s="950"/>
      <c r="Q13" s="950"/>
      <c r="R13" s="947"/>
      <c r="S13" s="948"/>
      <c r="T13" s="338" t="s">
        <v>587</v>
      </c>
      <c r="U13" s="947"/>
      <c r="V13" s="948"/>
      <c r="W13" s="330"/>
      <c r="X13" s="330"/>
      <c r="Y13" s="330"/>
      <c r="Z13" s="330"/>
    </row>
    <row r="14" spans="1:26" s="331" customFormat="1" ht="24.75" customHeight="1" x14ac:dyDescent="0.2">
      <c r="A14" s="330"/>
      <c r="B14" s="330"/>
      <c r="C14" s="949"/>
      <c r="D14" s="949"/>
      <c r="E14" s="949"/>
      <c r="F14" s="949"/>
      <c r="G14" s="949"/>
      <c r="H14" s="947"/>
      <c r="I14" s="948"/>
      <c r="J14" s="338" t="s">
        <v>587</v>
      </c>
      <c r="K14" s="947"/>
      <c r="L14" s="948"/>
      <c r="M14" s="950"/>
      <c r="N14" s="950"/>
      <c r="O14" s="950"/>
      <c r="P14" s="950"/>
      <c r="Q14" s="950"/>
      <c r="R14" s="947"/>
      <c r="S14" s="948"/>
      <c r="T14" s="338" t="s">
        <v>587</v>
      </c>
      <c r="U14" s="947"/>
      <c r="V14" s="948"/>
      <c r="W14" s="330"/>
      <c r="X14" s="330"/>
      <c r="Y14" s="330"/>
      <c r="Z14" s="330"/>
    </row>
    <row r="15" spans="1:26" s="331" customFormat="1" ht="24.75" customHeight="1" x14ac:dyDescent="0.2">
      <c r="A15" s="330"/>
      <c r="B15" s="330"/>
      <c r="C15" s="949"/>
      <c r="D15" s="949"/>
      <c r="E15" s="949"/>
      <c r="F15" s="949"/>
      <c r="G15" s="949"/>
      <c r="H15" s="947"/>
      <c r="I15" s="948"/>
      <c r="J15" s="338" t="s">
        <v>587</v>
      </c>
      <c r="K15" s="947"/>
      <c r="L15" s="948"/>
      <c r="M15" s="950"/>
      <c r="N15" s="950"/>
      <c r="O15" s="950"/>
      <c r="P15" s="950"/>
      <c r="Q15" s="950"/>
      <c r="R15" s="947"/>
      <c r="S15" s="948"/>
      <c r="T15" s="338" t="s">
        <v>587</v>
      </c>
      <c r="U15" s="947"/>
      <c r="V15" s="948"/>
      <c r="W15" s="330"/>
      <c r="X15" s="330"/>
      <c r="Y15" s="330"/>
      <c r="Z15" s="330"/>
    </row>
    <row r="16" spans="1:26" s="331" customFormat="1" ht="24.75" customHeight="1" x14ac:dyDescent="0.2">
      <c r="A16" s="330"/>
      <c r="B16" s="330"/>
      <c r="C16" s="949"/>
      <c r="D16" s="949"/>
      <c r="E16" s="949"/>
      <c r="F16" s="949"/>
      <c r="G16" s="949"/>
      <c r="H16" s="947"/>
      <c r="I16" s="948"/>
      <c r="J16" s="338" t="s">
        <v>587</v>
      </c>
      <c r="K16" s="947"/>
      <c r="L16" s="948"/>
      <c r="M16" s="950"/>
      <c r="N16" s="950"/>
      <c r="O16" s="950"/>
      <c r="P16" s="950"/>
      <c r="Q16" s="950"/>
      <c r="R16" s="947"/>
      <c r="S16" s="948"/>
      <c r="T16" s="338" t="s">
        <v>587</v>
      </c>
      <c r="U16" s="947"/>
      <c r="V16" s="948"/>
      <c r="W16" s="330"/>
      <c r="X16" s="330"/>
      <c r="Y16" s="330"/>
      <c r="Z16" s="330"/>
    </row>
    <row r="17" spans="1:26" s="331" customFormat="1" ht="24.75" customHeight="1" x14ac:dyDescent="0.2">
      <c r="A17" s="330"/>
      <c r="B17" s="330"/>
      <c r="C17" s="949"/>
      <c r="D17" s="949"/>
      <c r="E17" s="949"/>
      <c r="F17" s="949"/>
      <c r="G17" s="949"/>
      <c r="H17" s="947"/>
      <c r="I17" s="948"/>
      <c r="J17" s="338" t="s">
        <v>587</v>
      </c>
      <c r="K17" s="947"/>
      <c r="L17" s="948"/>
      <c r="M17" s="950"/>
      <c r="N17" s="950"/>
      <c r="O17" s="950"/>
      <c r="P17" s="950"/>
      <c r="Q17" s="950"/>
      <c r="R17" s="947"/>
      <c r="S17" s="948"/>
      <c r="T17" s="338" t="s">
        <v>587</v>
      </c>
      <c r="U17" s="947"/>
      <c r="V17" s="948"/>
      <c r="W17" s="330"/>
      <c r="X17" s="330"/>
      <c r="Y17" s="330"/>
      <c r="Z17" s="330"/>
    </row>
    <row r="18" spans="1:26" s="331" customFormat="1" ht="24.75" customHeight="1" x14ac:dyDescent="0.2">
      <c r="A18" s="330"/>
      <c r="B18" s="330"/>
      <c r="C18" s="949"/>
      <c r="D18" s="949"/>
      <c r="E18" s="949"/>
      <c r="F18" s="949"/>
      <c r="G18" s="949"/>
      <c r="H18" s="947"/>
      <c r="I18" s="948"/>
      <c r="J18" s="338" t="s">
        <v>587</v>
      </c>
      <c r="K18" s="947"/>
      <c r="L18" s="948"/>
      <c r="M18" s="950"/>
      <c r="N18" s="950"/>
      <c r="O18" s="950"/>
      <c r="P18" s="950"/>
      <c r="Q18" s="950"/>
      <c r="R18" s="947"/>
      <c r="S18" s="948"/>
      <c r="T18" s="338" t="s">
        <v>587</v>
      </c>
      <c r="U18" s="947"/>
      <c r="V18" s="948"/>
      <c r="W18" s="330"/>
      <c r="X18" s="330"/>
      <c r="Y18" s="330"/>
      <c r="Z18" s="330"/>
    </row>
    <row r="19" spans="1:26" s="331" customFormat="1" ht="24.75" customHeight="1" x14ac:dyDescent="0.2">
      <c r="A19" s="330"/>
      <c r="B19" s="330"/>
      <c r="C19" s="949"/>
      <c r="D19" s="949"/>
      <c r="E19" s="949"/>
      <c r="F19" s="949"/>
      <c r="G19" s="949"/>
      <c r="H19" s="947"/>
      <c r="I19" s="948"/>
      <c r="J19" s="338" t="s">
        <v>587</v>
      </c>
      <c r="K19" s="947"/>
      <c r="L19" s="948"/>
      <c r="M19" s="950"/>
      <c r="N19" s="950"/>
      <c r="O19" s="950"/>
      <c r="P19" s="950"/>
      <c r="Q19" s="950"/>
      <c r="R19" s="947"/>
      <c r="S19" s="948"/>
      <c r="T19" s="338" t="s">
        <v>587</v>
      </c>
      <c r="U19" s="947"/>
      <c r="V19" s="948"/>
      <c r="W19" s="330"/>
      <c r="X19" s="330"/>
      <c r="Y19" s="330"/>
      <c r="Z19" s="330"/>
    </row>
    <row r="20" spans="1:26" s="331" customFormat="1" ht="24.75" customHeight="1" x14ac:dyDescent="0.2">
      <c r="A20" s="330"/>
      <c r="B20" s="330"/>
      <c r="C20" s="949"/>
      <c r="D20" s="949"/>
      <c r="E20" s="949"/>
      <c r="F20" s="949"/>
      <c r="G20" s="949"/>
      <c r="H20" s="947"/>
      <c r="I20" s="948"/>
      <c r="J20" s="338" t="s">
        <v>587</v>
      </c>
      <c r="K20" s="947"/>
      <c r="L20" s="948"/>
      <c r="M20" s="950"/>
      <c r="N20" s="950"/>
      <c r="O20" s="950"/>
      <c r="P20" s="950"/>
      <c r="Q20" s="950"/>
      <c r="R20" s="947"/>
      <c r="S20" s="948"/>
      <c r="T20" s="338" t="s">
        <v>587</v>
      </c>
      <c r="U20" s="947"/>
      <c r="V20" s="948"/>
      <c r="W20" s="330"/>
      <c r="X20" s="330"/>
      <c r="Y20" s="330"/>
      <c r="Z20" s="330"/>
    </row>
    <row r="21" spans="1:26" s="331" customFormat="1" ht="31.5" customHeight="1" x14ac:dyDescent="0.2">
      <c r="A21" s="330"/>
      <c r="B21" s="330"/>
      <c r="C21" s="949"/>
      <c r="D21" s="949"/>
      <c r="E21" s="949"/>
      <c r="F21" s="949"/>
      <c r="G21" s="949"/>
      <c r="H21" s="947"/>
      <c r="I21" s="948"/>
      <c r="J21" s="338" t="s">
        <v>587</v>
      </c>
      <c r="K21" s="947"/>
      <c r="L21" s="948"/>
      <c r="M21" s="950"/>
      <c r="N21" s="950"/>
      <c r="O21" s="950"/>
      <c r="P21" s="950"/>
      <c r="Q21" s="950"/>
      <c r="R21" s="947"/>
      <c r="S21" s="948"/>
      <c r="T21" s="338" t="s">
        <v>587</v>
      </c>
      <c r="U21" s="947"/>
      <c r="V21" s="948"/>
      <c r="W21" s="330"/>
      <c r="X21" s="330"/>
      <c r="Y21" s="330"/>
      <c r="Z21" s="330"/>
    </row>
    <row r="22" spans="1:26" s="331" customFormat="1" ht="24.75" customHeight="1" x14ac:dyDescent="0.2">
      <c r="A22" s="330"/>
      <c r="B22" s="330"/>
      <c r="C22" s="949"/>
      <c r="D22" s="949"/>
      <c r="E22" s="949"/>
      <c r="F22" s="949"/>
      <c r="G22" s="949"/>
      <c r="H22" s="947"/>
      <c r="I22" s="948"/>
      <c r="J22" s="338" t="s">
        <v>587</v>
      </c>
      <c r="K22" s="947"/>
      <c r="L22" s="948"/>
      <c r="M22" s="950"/>
      <c r="N22" s="950"/>
      <c r="O22" s="950"/>
      <c r="P22" s="950"/>
      <c r="Q22" s="950"/>
      <c r="R22" s="947"/>
      <c r="S22" s="948"/>
      <c r="T22" s="338" t="s">
        <v>587</v>
      </c>
      <c r="U22" s="947"/>
      <c r="V22" s="948"/>
      <c r="W22" s="330"/>
      <c r="X22" s="330"/>
      <c r="Y22" s="330"/>
      <c r="Z22" s="330"/>
    </row>
    <row r="23" spans="1:26" s="331" customFormat="1" ht="24.75" customHeight="1" x14ac:dyDescent="0.2">
      <c r="A23" s="330"/>
      <c r="B23" s="330"/>
      <c r="C23" s="949"/>
      <c r="D23" s="949"/>
      <c r="E23" s="949"/>
      <c r="F23" s="949"/>
      <c r="G23" s="949"/>
      <c r="H23" s="947"/>
      <c r="I23" s="948"/>
      <c r="J23" s="338" t="s">
        <v>587</v>
      </c>
      <c r="K23" s="947"/>
      <c r="L23" s="948"/>
      <c r="M23" s="950"/>
      <c r="N23" s="950"/>
      <c r="O23" s="950"/>
      <c r="P23" s="950"/>
      <c r="Q23" s="950"/>
      <c r="R23" s="947"/>
      <c r="S23" s="948"/>
      <c r="T23" s="338" t="s">
        <v>587</v>
      </c>
      <c r="U23" s="947"/>
      <c r="V23" s="948"/>
      <c r="W23" s="330"/>
      <c r="X23" s="330"/>
      <c r="Y23" s="330"/>
      <c r="Z23" s="330"/>
    </row>
    <row r="24" spans="1:26" s="331" customFormat="1" ht="24.75" customHeight="1" x14ac:dyDescent="0.2">
      <c r="A24" s="330"/>
      <c r="B24" s="330"/>
      <c r="C24" s="949"/>
      <c r="D24" s="949"/>
      <c r="E24" s="949"/>
      <c r="F24" s="949"/>
      <c r="G24" s="949"/>
      <c r="H24" s="947"/>
      <c r="I24" s="948"/>
      <c r="J24" s="338" t="s">
        <v>587</v>
      </c>
      <c r="K24" s="947"/>
      <c r="L24" s="948"/>
      <c r="M24" s="950"/>
      <c r="N24" s="950"/>
      <c r="O24" s="950"/>
      <c r="P24" s="950"/>
      <c r="Q24" s="950"/>
      <c r="R24" s="947"/>
      <c r="S24" s="948"/>
      <c r="T24" s="338" t="s">
        <v>587</v>
      </c>
      <c r="U24" s="947"/>
      <c r="V24" s="948"/>
      <c r="W24" s="330"/>
      <c r="X24" s="330"/>
      <c r="Y24" s="330"/>
      <c r="Z24" s="330"/>
    </row>
    <row r="25" spans="1:26" s="331" customFormat="1" ht="15" customHeight="1" x14ac:dyDescent="0.2">
      <c r="A25" s="330"/>
      <c r="B25" s="330"/>
      <c r="C25" s="339" t="s">
        <v>588</v>
      </c>
      <c r="D25" s="330"/>
      <c r="E25" s="330"/>
      <c r="F25" s="330"/>
      <c r="G25" s="330"/>
      <c r="H25" s="330"/>
      <c r="I25" s="330"/>
      <c r="J25" s="330"/>
      <c r="K25" s="330"/>
      <c r="L25" s="330"/>
      <c r="M25" s="330"/>
      <c r="N25" s="330"/>
      <c r="O25" s="330"/>
      <c r="P25" s="330"/>
      <c r="Q25" s="330"/>
      <c r="R25" s="330"/>
      <c r="S25" s="330"/>
      <c r="T25" s="330"/>
      <c r="U25" s="330"/>
      <c r="V25" s="330"/>
      <c r="W25" s="330"/>
      <c r="X25" s="330"/>
      <c r="Y25" s="330"/>
      <c r="Z25" s="330"/>
    </row>
    <row r="26" spans="1:26" s="337" customFormat="1" ht="15" customHeight="1" x14ac:dyDescent="0.2">
      <c r="A26" s="336"/>
      <c r="B26" s="336"/>
      <c r="C26" s="339"/>
      <c r="D26" s="336"/>
      <c r="E26" s="336"/>
      <c r="F26" s="336"/>
      <c r="G26" s="336"/>
      <c r="H26" s="336"/>
      <c r="I26" s="336"/>
      <c r="J26" s="336"/>
      <c r="K26" s="336"/>
      <c r="L26" s="336"/>
      <c r="M26" s="336"/>
      <c r="N26" s="336"/>
      <c r="O26" s="336"/>
      <c r="P26" s="336"/>
      <c r="Q26" s="336"/>
      <c r="R26" s="336"/>
      <c r="S26" s="336"/>
      <c r="T26" s="336"/>
      <c r="U26" s="336"/>
      <c r="V26" s="336"/>
      <c r="W26" s="336"/>
      <c r="X26" s="336"/>
      <c r="Y26" s="336"/>
      <c r="Z26" s="336"/>
    </row>
  </sheetData>
  <dataConsolidate/>
  <mergeCells count="82">
    <mergeCell ref="M9:V11"/>
    <mergeCell ref="C5:E5"/>
    <mergeCell ref="F5:H5"/>
    <mergeCell ref="C6:D6"/>
    <mergeCell ref="F6:G6"/>
    <mergeCell ref="C9:L11"/>
    <mergeCell ref="U14:V14"/>
    <mergeCell ref="C12:G12"/>
    <mergeCell ref="H12:L12"/>
    <mergeCell ref="M12:Q12"/>
    <mergeCell ref="R12:V12"/>
    <mergeCell ref="C13:G13"/>
    <mergeCell ref="H13:I13"/>
    <mergeCell ref="K13:L13"/>
    <mergeCell ref="M13:Q13"/>
    <mergeCell ref="R13:S13"/>
    <mergeCell ref="U13:V13"/>
    <mergeCell ref="C14:G14"/>
    <mergeCell ref="H14:I14"/>
    <mergeCell ref="K14:L14"/>
    <mergeCell ref="M14:Q14"/>
    <mergeCell ref="R14:S14"/>
    <mergeCell ref="U16:V16"/>
    <mergeCell ref="C15:G15"/>
    <mergeCell ref="H15:I15"/>
    <mergeCell ref="K15:L15"/>
    <mergeCell ref="M15:Q15"/>
    <mergeCell ref="R15:S15"/>
    <mergeCell ref="U15:V15"/>
    <mergeCell ref="C16:G16"/>
    <mergeCell ref="H16:I16"/>
    <mergeCell ref="K16:L16"/>
    <mergeCell ref="M16:Q16"/>
    <mergeCell ref="R16:S16"/>
    <mergeCell ref="U18:V18"/>
    <mergeCell ref="C17:G17"/>
    <mergeCell ref="H17:I17"/>
    <mergeCell ref="K17:L17"/>
    <mergeCell ref="M17:Q17"/>
    <mergeCell ref="R17:S17"/>
    <mergeCell ref="U17:V17"/>
    <mergeCell ref="C18:G18"/>
    <mergeCell ref="H18:I18"/>
    <mergeCell ref="K18:L18"/>
    <mergeCell ref="M18:Q18"/>
    <mergeCell ref="R18:S18"/>
    <mergeCell ref="U20:V20"/>
    <mergeCell ref="C19:G19"/>
    <mergeCell ref="H19:I19"/>
    <mergeCell ref="K19:L19"/>
    <mergeCell ref="M19:Q19"/>
    <mergeCell ref="R19:S19"/>
    <mergeCell ref="U19:V19"/>
    <mergeCell ref="C20:G20"/>
    <mergeCell ref="H20:I20"/>
    <mergeCell ref="K20:L20"/>
    <mergeCell ref="M20:Q20"/>
    <mergeCell ref="R20:S20"/>
    <mergeCell ref="U22:V22"/>
    <mergeCell ref="C21:G21"/>
    <mergeCell ref="H21:I21"/>
    <mergeCell ref="K21:L21"/>
    <mergeCell ref="M21:Q21"/>
    <mergeCell ref="R21:S21"/>
    <mergeCell ref="U21:V21"/>
    <mergeCell ref="C22:G22"/>
    <mergeCell ref="H22:I22"/>
    <mergeCell ref="K22:L22"/>
    <mergeCell ref="M22:Q22"/>
    <mergeCell ref="R22:S22"/>
    <mergeCell ref="U24:V24"/>
    <mergeCell ref="C23:G23"/>
    <mergeCell ref="H23:I23"/>
    <mergeCell ref="K23:L23"/>
    <mergeCell ref="M23:Q23"/>
    <mergeCell ref="R23:S23"/>
    <mergeCell ref="U23:V23"/>
    <mergeCell ref="C24:G24"/>
    <mergeCell ref="H24:I24"/>
    <mergeCell ref="K24:L24"/>
    <mergeCell ref="M24:Q24"/>
    <mergeCell ref="R24:S24"/>
  </mergeCells>
  <phoneticPr fontId="4"/>
  <printOptions horizontalCentered="1"/>
  <pageMargins left="0.59055118110236227" right="0.31496062992125984" top="0.55118110236220474" bottom="0.35433070866141736" header="0.31496062992125984" footer="0.31496062992125984"/>
  <pageSetup paperSize="9" scale="57" orientation="landscape" r:id="rId1"/>
  <colBreaks count="1" manualBreakCount="1">
    <brk id="27"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A4D82A-B46E-40E8-A555-6820EA7A59E6}">
  <sheetPr>
    <tabColor rgb="FFFFFF00"/>
  </sheetPr>
  <dimension ref="A1:AK30"/>
  <sheetViews>
    <sheetView showGridLines="0" view="pageBreakPreview" zoomScale="85" zoomScaleNormal="100" zoomScaleSheetLayoutView="85" workbookViewId="0">
      <selection activeCell="Y27" sqref="Y27"/>
    </sheetView>
  </sheetViews>
  <sheetFormatPr defaultColWidth="8.6328125" defaultRowHeight="18" customHeight="1" x14ac:dyDescent="0.2"/>
  <cols>
    <col min="1" max="1" width="3.26953125" style="94" customWidth="1"/>
    <col min="2" max="4" width="5.81640625" style="94" customWidth="1"/>
    <col min="5" max="14" width="5.6328125" style="94" customWidth="1"/>
    <col min="15" max="15" width="4.08984375" style="94" customWidth="1"/>
    <col min="16" max="16" width="3" style="94" customWidth="1"/>
    <col min="17" max="17" width="2.6328125" style="94" customWidth="1"/>
    <col min="18" max="18" width="2.26953125" style="94" customWidth="1"/>
    <col min="19" max="20" width="4.26953125" style="94" customWidth="1"/>
    <col min="21" max="72" width="4.6328125" style="94" customWidth="1"/>
    <col min="73" max="16384" width="8.6328125" style="94"/>
  </cols>
  <sheetData>
    <row r="1" spans="1:37" s="342" customFormat="1" ht="15" customHeight="1" x14ac:dyDescent="0.2">
      <c r="A1" s="340"/>
      <c r="B1" s="340"/>
      <c r="C1" s="341"/>
      <c r="D1" s="341"/>
      <c r="E1" s="340"/>
      <c r="F1" s="340"/>
      <c r="G1" s="340"/>
      <c r="H1" s="340"/>
      <c r="I1" s="340"/>
      <c r="J1" s="340"/>
      <c r="K1" s="340"/>
      <c r="L1" s="340"/>
      <c r="M1" s="340"/>
      <c r="N1" s="340"/>
      <c r="O1" s="340"/>
      <c r="P1" s="340"/>
      <c r="Q1" s="340"/>
      <c r="R1" s="340"/>
      <c r="S1" s="340"/>
      <c r="T1" s="340"/>
      <c r="U1" s="340"/>
      <c r="V1" s="340"/>
      <c r="W1" s="340"/>
      <c r="X1" s="340"/>
      <c r="Y1" s="340"/>
      <c r="Z1" s="340"/>
      <c r="AA1" s="340"/>
      <c r="AB1" s="340"/>
      <c r="AC1" s="340"/>
      <c r="AD1" s="340"/>
      <c r="AE1" s="340"/>
      <c r="AF1" s="340"/>
      <c r="AG1" s="340"/>
      <c r="AH1" s="340"/>
      <c r="AI1" s="340"/>
      <c r="AJ1" s="340"/>
      <c r="AK1" s="340"/>
    </row>
    <row r="2" spans="1:37" ht="18" customHeight="1" x14ac:dyDescent="0.2">
      <c r="A2" s="173"/>
      <c r="B2" s="323" t="s">
        <v>589</v>
      </c>
      <c r="C2" s="322"/>
      <c r="D2" s="322"/>
      <c r="E2" s="322"/>
      <c r="F2" s="322"/>
      <c r="G2" s="343"/>
      <c r="H2" s="343"/>
      <c r="I2" s="343"/>
      <c r="J2" s="343"/>
      <c r="M2" s="322"/>
      <c r="N2" s="322"/>
      <c r="O2" s="322"/>
      <c r="P2" s="322"/>
      <c r="Q2" s="322"/>
    </row>
    <row r="3" spans="1:37" s="95" customFormat="1" ht="26.25" customHeight="1" x14ac:dyDescent="0.2">
      <c r="B3" s="750" t="s">
        <v>15</v>
      </c>
      <c r="C3" s="881"/>
      <c r="D3" s="760"/>
      <c r="E3" s="1006" t="s">
        <v>590</v>
      </c>
      <c r="F3" s="1007"/>
      <c r="G3" s="1006" t="s">
        <v>591</v>
      </c>
      <c r="H3" s="1007"/>
      <c r="I3" s="1006" t="s">
        <v>592</v>
      </c>
      <c r="J3" s="1007"/>
      <c r="K3" s="1006" t="s">
        <v>593</v>
      </c>
      <c r="L3" s="1007"/>
      <c r="M3" s="1006" t="s">
        <v>594</v>
      </c>
      <c r="N3" s="1007"/>
      <c r="O3" s="750" t="s">
        <v>24</v>
      </c>
      <c r="P3" s="881"/>
      <c r="Q3" s="881"/>
      <c r="R3" s="760"/>
      <c r="S3" s="750" t="s">
        <v>595</v>
      </c>
      <c r="T3" s="881"/>
      <c r="U3" s="760"/>
      <c r="V3" s="750" t="s">
        <v>596</v>
      </c>
      <c r="W3" s="881"/>
      <c r="X3" s="760"/>
      <c r="Y3" s="750" t="s">
        <v>597</v>
      </c>
      <c r="Z3" s="881"/>
      <c r="AA3" s="760"/>
      <c r="AB3" s="750" t="s">
        <v>598</v>
      </c>
      <c r="AC3" s="881"/>
      <c r="AD3" s="760"/>
      <c r="AE3" s="750" t="s">
        <v>599</v>
      </c>
      <c r="AF3" s="881"/>
      <c r="AG3" s="760"/>
      <c r="AH3" s="750" t="s">
        <v>49</v>
      </c>
      <c r="AI3" s="881"/>
      <c r="AJ3" s="881"/>
      <c r="AK3" s="760"/>
    </row>
    <row r="4" spans="1:37" s="95" customFormat="1" ht="37.9" customHeight="1" x14ac:dyDescent="0.2">
      <c r="B4" s="761"/>
      <c r="C4" s="882"/>
      <c r="D4" s="762"/>
      <c r="E4" s="1008"/>
      <c r="F4" s="1009"/>
      <c r="G4" s="1008"/>
      <c r="H4" s="1009"/>
      <c r="I4" s="1008"/>
      <c r="J4" s="1009"/>
      <c r="K4" s="1008"/>
      <c r="L4" s="1009"/>
      <c r="M4" s="1008"/>
      <c r="N4" s="1009"/>
      <c r="O4" s="761"/>
      <c r="P4" s="882"/>
      <c r="Q4" s="882"/>
      <c r="R4" s="762"/>
      <c r="S4" s="761"/>
      <c r="T4" s="882"/>
      <c r="U4" s="762"/>
      <c r="V4" s="761"/>
      <c r="W4" s="882"/>
      <c r="X4" s="762"/>
      <c r="Y4" s="761"/>
      <c r="Z4" s="882"/>
      <c r="AA4" s="762"/>
      <c r="AB4" s="761"/>
      <c r="AC4" s="882"/>
      <c r="AD4" s="762"/>
      <c r="AE4" s="761"/>
      <c r="AF4" s="882"/>
      <c r="AG4" s="762"/>
      <c r="AH4" s="761"/>
      <c r="AI4" s="882"/>
      <c r="AJ4" s="882"/>
      <c r="AK4" s="762"/>
    </row>
    <row r="5" spans="1:37" s="95" customFormat="1" ht="18.649999999999999" customHeight="1" x14ac:dyDescent="0.2">
      <c r="B5" s="750" t="s">
        <v>600</v>
      </c>
      <c r="C5" s="881"/>
      <c r="D5" s="760"/>
      <c r="E5" s="863"/>
      <c r="F5" s="865"/>
      <c r="G5" s="863"/>
      <c r="H5" s="865"/>
      <c r="I5" s="863"/>
      <c r="J5" s="865"/>
      <c r="K5" s="863"/>
      <c r="L5" s="865"/>
      <c r="M5" s="863"/>
      <c r="N5" s="865"/>
      <c r="O5" s="992">
        <v>800</v>
      </c>
      <c r="P5" s="993"/>
      <c r="Q5" s="977" t="s">
        <v>134</v>
      </c>
      <c r="R5" s="978"/>
      <c r="S5" s="981">
        <f>E5*O5/10</f>
        <v>0</v>
      </c>
      <c r="T5" s="982"/>
      <c r="U5" s="983"/>
      <c r="V5" s="981">
        <f>G5*O5/10</f>
        <v>0</v>
      </c>
      <c r="W5" s="982"/>
      <c r="X5" s="983"/>
      <c r="Y5" s="981">
        <f>I5*O5/10</f>
        <v>0</v>
      </c>
      <c r="Z5" s="982"/>
      <c r="AA5" s="983"/>
      <c r="AB5" s="981">
        <f>K5*O5/10</f>
        <v>0</v>
      </c>
      <c r="AC5" s="982"/>
      <c r="AD5" s="983"/>
      <c r="AE5" s="981">
        <f>M5*O5/10</f>
        <v>0</v>
      </c>
      <c r="AF5" s="982"/>
      <c r="AG5" s="983"/>
      <c r="AH5" s="964"/>
      <c r="AI5" s="965"/>
      <c r="AJ5" s="965"/>
      <c r="AK5" s="966"/>
    </row>
    <row r="6" spans="1:37" s="95" customFormat="1" ht="18.649999999999999" customHeight="1" x14ac:dyDescent="0.2">
      <c r="B6" s="761"/>
      <c r="C6" s="882"/>
      <c r="D6" s="762"/>
      <c r="E6" s="866"/>
      <c r="F6" s="868"/>
      <c r="G6" s="866"/>
      <c r="H6" s="868"/>
      <c r="I6" s="866"/>
      <c r="J6" s="868"/>
      <c r="K6" s="866"/>
      <c r="L6" s="868"/>
      <c r="M6" s="866"/>
      <c r="N6" s="868"/>
      <c r="O6" s="996"/>
      <c r="P6" s="997"/>
      <c r="Q6" s="1004"/>
      <c r="R6" s="1005"/>
      <c r="S6" s="998"/>
      <c r="T6" s="999"/>
      <c r="U6" s="1000"/>
      <c r="V6" s="998"/>
      <c r="W6" s="999"/>
      <c r="X6" s="1000"/>
      <c r="Y6" s="998"/>
      <c r="Z6" s="999"/>
      <c r="AA6" s="1000"/>
      <c r="AB6" s="998"/>
      <c r="AC6" s="999"/>
      <c r="AD6" s="1000"/>
      <c r="AE6" s="998"/>
      <c r="AF6" s="999"/>
      <c r="AG6" s="1000"/>
      <c r="AH6" s="1001"/>
      <c r="AI6" s="1002"/>
      <c r="AJ6" s="1002"/>
      <c r="AK6" s="1003"/>
    </row>
    <row r="7" spans="1:37" s="95" customFormat="1" ht="18.649999999999999" customHeight="1" x14ac:dyDescent="0.2">
      <c r="B7" s="750" t="s">
        <v>601</v>
      </c>
      <c r="C7" s="881"/>
      <c r="D7" s="760"/>
      <c r="E7" s="863"/>
      <c r="F7" s="865"/>
      <c r="G7" s="863"/>
      <c r="H7" s="865"/>
      <c r="I7" s="863"/>
      <c r="J7" s="865"/>
      <c r="K7" s="863"/>
      <c r="L7" s="865"/>
      <c r="M7" s="863"/>
      <c r="N7" s="865"/>
      <c r="O7" s="992">
        <v>4000</v>
      </c>
      <c r="P7" s="993"/>
      <c r="Q7" s="977" t="s">
        <v>134</v>
      </c>
      <c r="R7" s="978"/>
      <c r="S7" s="981">
        <f>E7*O7/10</f>
        <v>0</v>
      </c>
      <c r="T7" s="982"/>
      <c r="U7" s="983"/>
      <c r="V7" s="981">
        <f>G7*O7/10</f>
        <v>0</v>
      </c>
      <c r="W7" s="982"/>
      <c r="X7" s="983"/>
      <c r="Y7" s="981">
        <f>I7*O7/10</f>
        <v>0</v>
      </c>
      <c r="Z7" s="982"/>
      <c r="AA7" s="983"/>
      <c r="AB7" s="981">
        <f>K7*O7/10</f>
        <v>0</v>
      </c>
      <c r="AC7" s="982"/>
      <c r="AD7" s="983"/>
      <c r="AE7" s="981">
        <f>M7*O7/10</f>
        <v>0</v>
      </c>
      <c r="AF7" s="982"/>
      <c r="AG7" s="983"/>
      <c r="AH7" s="964"/>
      <c r="AI7" s="965"/>
      <c r="AJ7" s="965"/>
      <c r="AK7" s="966"/>
    </row>
    <row r="8" spans="1:37" s="95" customFormat="1" ht="18.649999999999999" customHeight="1" x14ac:dyDescent="0.2">
      <c r="B8" s="761"/>
      <c r="C8" s="882"/>
      <c r="D8" s="762"/>
      <c r="E8" s="866"/>
      <c r="F8" s="868"/>
      <c r="G8" s="866"/>
      <c r="H8" s="868"/>
      <c r="I8" s="866"/>
      <c r="J8" s="868"/>
      <c r="K8" s="866"/>
      <c r="L8" s="868"/>
      <c r="M8" s="866"/>
      <c r="N8" s="868"/>
      <c r="O8" s="996"/>
      <c r="P8" s="997"/>
      <c r="Q8" s="1004"/>
      <c r="R8" s="1005"/>
      <c r="S8" s="998"/>
      <c r="T8" s="999"/>
      <c r="U8" s="1000"/>
      <c r="V8" s="998"/>
      <c r="W8" s="999"/>
      <c r="X8" s="1000"/>
      <c r="Y8" s="998"/>
      <c r="Z8" s="999"/>
      <c r="AA8" s="1000"/>
      <c r="AB8" s="998"/>
      <c r="AC8" s="999"/>
      <c r="AD8" s="1000"/>
      <c r="AE8" s="998"/>
      <c r="AF8" s="999"/>
      <c r="AG8" s="1000"/>
      <c r="AH8" s="1001"/>
      <c r="AI8" s="1002"/>
      <c r="AJ8" s="1002"/>
      <c r="AK8" s="1003"/>
    </row>
    <row r="9" spans="1:37" s="95" customFormat="1" ht="18.649999999999999" customHeight="1" x14ac:dyDescent="0.2">
      <c r="B9" s="750" t="s">
        <v>602</v>
      </c>
      <c r="C9" s="881"/>
      <c r="D9" s="760"/>
      <c r="E9" s="863"/>
      <c r="F9" s="865"/>
      <c r="G9" s="863"/>
      <c r="H9" s="865"/>
      <c r="I9" s="863"/>
      <c r="J9" s="865"/>
      <c r="K9" s="863"/>
      <c r="L9" s="865"/>
      <c r="M9" s="863"/>
      <c r="N9" s="865"/>
      <c r="O9" s="992">
        <v>8000</v>
      </c>
      <c r="P9" s="993"/>
      <c r="Q9" s="977" t="s">
        <v>134</v>
      </c>
      <c r="R9" s="978"/>
      <c r="S9" s="981">
        <f>E9*O9/10</f>
        <v>0</v>
      </c>
      <c r="T9" s="982"/>
      <c r="U9" s="983"/>
      <c r="V9" s="981">
        <f>G9*O9/10</f>
        <v>0</v>
      </c>
      <c r="W9" s="982"/>
      <c r="X9" s="983"/>
      <c r="Y9" s="981">
        <f>I9*O9/10</f>
        <v>0</v>
      </c>
      <c r="Z9" s="982"/>
      <c r="AA9" s="983"/>
      <c r="AB9" s="981">
        <f>K9*O9/10</f>
        <v>0</v>
      </c>
      <c r="AC9" s="982"/>
      <c r="AD9" s="983"/>
      <c r="AE9" s="981">
        <f>M9*O9/10</f>
        <v>0</v>
      </c>
      <c r="AF9" s="982"/>
      <c r="AG9" s="983"/>
      <c r="AH9" s="964"/>
      <c r="AI9" s="965"/>
      <c r="AJ9" s="965"/>
      <c r="AK9" s="966"/>
    </row>
    <row r="10" spans="1:37" s="95" customFormat="1" ht="18.649999999999999" customHeight="1" x14ac:dyDescent="0.2">
      <c r="B10" s="761"/>
      <c r="C10" s="882"/>
      <c r="D10" s="762"/>
      <c r="E10" s="866"/>
      <c r="F10" s="868"/>
      <c r="G10" s="866"/>
      <c r="H10" s="868"/>
      <c r="I10" s="866"/>
      <c r="J10" s="868"/>
      <c r="K10" s="866"/>
      <c r="L10" s="868"/>
      <c r="M10" s="866"/>
      <c r="N10" s="868"/>
      <c r="O10" s="996"/>
      <c r="P10" s="997"/>
      <c r="Q10" s="1004"/>
      <c r="R10" s="1005"/>
      <c r="S10" s="998"/>
      <c r="T10" s="999"/>
      <c r="U10" s="1000"/>
      <c r="V10" s="998"/>
      <c r="W10" s="999"/>
      <c r="X10" s="1000"/>
      <c r="Y10" s="998"/>
      <c r="Z10" s="999"/>
      <c r="AA10" s="1000"/>
      <c r="AB10" s="998"/>
      <c r="AC10" s="999"/>
      <c r="AD10" s="1000"/>
      <c r="AE10" s="998"/>
      <c r="AF10" s="999"/>
      <c r="AG10" s="1000"/>
      <c r="AH10" s="1001"/>
      <c r="AI10" s="1002"/>
      <c r="AJ10" s="1002"/>
      <c r="AK10" s="1003"/>
    </row>
    <row r="11" spans="1:37" s="95" customFormat="1" ht="18.649999999999999" customHeight="1" x14ac:dyDescent="0.2">
      <c r="B11" s="750" t="s">
        <v>603</v>
      </c>
      <c r="C11" s="881"/>
      <c r="D11" s="760"/>
      <c r="E11" s="863"/>
      <c r="F11" s="865"/>
      <c r="G11" s="863"/>
      <c r="H11" s="865"/>
      <c r="I11" s="863"/>
      <c r="J11" s="865"/>
      <c r="K11" s="863"/>
      <c r="L11" s="865"/>
      <c r="M11" s="863"/>
      <c r="N11" s="865"/>
      <c r="O11" s="992">
        <v>3000</v>
      </c>
      <c r="P11" s="993"/>
      <c r="Q11" s="977" t="s">
        <v>134</v>
      </c>
      <c r="R11" s="978"/>
      <c r="S11" s="981">
        <f>E11*O11/10</f>
        <v>0</v>
      </c>
      <c r="T11" s="982"/>
      <c r="U11" s="983"/>
      <c r="V11" s="981">
        <f>G11*O11/10</f>
        <v>0</v>
      </c>
      <c r="W11" s="982"/>
      <c r="X11" s="983"/>
      <c r="Y11" s="981">
        <f>I11*O11/10</f>
        <v>0</v>
      </c>
      <c r="Z11" s="982"/>
      <c r="AA11" s="983"/>
      <c r="AB11" s="981">
        <f>K11*O11/10</f>
        <v>0</v>
      </c>
      <c r="AC11" s="982"/>
      <c r="AD11" s="983"/>
      <c r="AE11" s="981">
        <f>M11*O11/10</f>
        <v>0</v>
      </c>
      <c r="AF11" s="982"/>
      <c r="AG11" s="983"/>
      <c r="AH11" s="964"/>
      <c r="AI11" s="965"/>
      <c r="AJ11" s="965"/>
      <c r="AK11" s="966"/>
    </row>
    <row r="12" spans="1:37" s="95" customFormat="1" ht="18.649999999999999" customHeight="1" x14ac:dyDescent="0.2">
      <c r="B12" s="761"/>
      <c r="C12" s="882"/>
      <c r="D12" s="762"/>
      <c r="E12" s="866"/>
      <c r="F12" s="868"/>
      <c r="G12" s="866"/>
      <c r="H12" s="868"/>
      <c r="I12" s="866"/>
      <c r="J12" s="868"/>
      <c r="K12" s="866"/>
      <c r="L12" s="868"/>
      <c r="M12" s="866"/>
      <c r="N12" s="868"/>
      <c r="O12" s="996"/>
      <c r="P12" s="997"/>
      <c r="Q12" s="1004"/>
      <c r="R12" s="1005"/>
      <c r="S12" s="998"/>
      <c r="T12" s="999"/>
      <c r="U12" s="1000"/>
      <c r="V12" s="998"/>
      <c r="W12" s="999"/>
      <c r="X12" s="1000"/>
      <c r="Y12" s="998"/>
      <c r="Z12" s="999"/>
      <c r="AA12" s="1000"/>
      <c r="AB12" s="998"/>
      <c r="AC12" s="999"/>
      <c r="AD12" s="1000"/>
      <c r="AE12" s="998"/>
      <c r="AF12" s="999"/>
      <c r="AG12" s="1000"/>
      <c r="AH12" s="1001"/>
      <c r="AI12" s="1002"/>
      <c r="AJ12" s="1002"/>
      <c r="AK12" s="1003"/>
    </row>
    <row r="13" spans="1:37" s="95" customFormat="1" ht="18.649999999999999" customHeight="1" x14ac:dyDescent="0.2">
      <c r="B13" s="750" t="s">
        <v>604</v>
      </c>
      <c r="C13" s="881"/>
      <c r="D13" s="760"/>
      <c r="E13" s="863"/>
      <c r="F13" s="865"/>
      <c r="G13" s="863"/>
      <c r="H13" s="865"/>
      <c r="I13" s="863"/>
      <c r="J13" s="865"/>
      <c r="K13" s="863"/>
      <c r="L13" s="865"/>
      <c r="M13" s="863"/>
      <c r="N13" s="865"/>
      <c r="O13" s="992">
        <v>4000</v>
      </c>
      <c r="P13" s="993"/>
      <c r="Q13" s="977" t="s">
        <v>134</v>
      </c>
      <c r="R13" s="978"/>
      <c r="S13" s="981">
        <f>E13*O13/10</f>
        <v>0</v>
      </c>
      <c r="T13" s="982"/>
      <c r="U13" s="983"/>
      <c r="V13" s="981">
        <f>G13*O13/10</f>
        <v>0</v>
      </c>
      <c r="W13" s="982"/>
      <c r="X13" s="983"/>
      <c r="Y13" s="981">
        <f>I13*O13/10</f>
        <v>0</v>
      </c>
      <c r="Z13" s="982"/>
      <c r="AA13" s="983"/>
      <c r="AB13" s="981">
        <f>K13*O13/10</f>
        <v>0</v>
      </c>
      <c r="AC13" s="982"/>
      <c r="AD13" s="983"/>
      <c r="AE13" s="981">
        <f>M13*O13/10</f>
        <v>0</v>
      </c>
      <c r="AF13" s="982"/>
      <c r="AG13" s="983"/>
      <c r="AH13" s="964"/>
      <c r="AI13" s="965"/>
      <c r="AJ13" s="965"/>
      <c r="AK13" s="966"/>
    </row>
    <row r="14" spans="1:37" s="95" customFormat="1" ht="18.649999999999999" customHeight="1" x14ac:dyDescent="0.2">
      <c r="B14" s="761"/>
      <c r="C14" s="882"/>
      <c r="D14" s="762"/>
      <c r="E14" s="866"/>
      <c r="F14" s="868"/>
      <c r="G14" s="866"/>
      <c r="H14" s="868"/>
      <c r="I14" s="866"/>
      <c r="J14" s="868"/>
      <c r="K14" s="866"/>
      <c r="L14" s="868"/>
      <c r="M14" s="866"/>
      <c r="N14" s="868"/>
      <c r="O14" s="996"/>
      <c r="P14" s="997"/>
      <c r="Q14" s="1004"/>
      <c r="R14" s="1005"/>
      <c r="S14" s="998"/>
      <c r="T14" s="999"/>
      <c r="U14" s="1000"/>
      <c r="V14" s="998"/>
      <c r="W14" s="999"/>
      <c r="X14" s="1000"/>
      <c r="Y14" s="998"/>
      <c r="Z14" s="999"/>
      <c r="AA14" s="1000"/>
      <c r="AB14" s="998"/>
      <c r="AC14" s="999"/>
      <c r="AD14" s="1000"/>
      <c r="AE14" s="998"/>
      <c r="AF14" s="999"/>
      <c r="AG14" s="1000"/>
      <c r="AH14" s="1001"/>
      <c r="AI14" s="1002"/>
      <c r="AJ14" s="1002"/>
      <c r="AK14" s="1003"/>
    </row>
    <row r="15" spans="1:37" s="95" customFormat="1" ht="18.649999999999999" customHeight="1" x14ac:dyDescent="0.2">
      <c r="B15" s="750" t="s">
        <v>605</v>
      </c>
      <c r="C15" s="881"/>
      <c r="D15" s="760"/>
      <c r="E15" s="863"/>
      <c r="F15" s="865"/>
      <c r="G15" s="863"/>
      <c r="H15" s="865"/>
      <c r="I15" s="863"/>
      <c r="J15" s="865"/>
      <c r="K15" s="863"/>
      <c r="L15" s="865"/>
      <c r="M15" s="863"/>
      <c r="N15" s="865"/>
      <c r="O15" s="992">
        <v>3000</v>
      </c>
      <c r="P15" s="993"/>
      <c r="Q15" s="977" t="s">
        <v>134</v>
      </c>
      <c r="R15" s="978"/>
      <c r="S15" s="981">
        <f>E15*O15/10</f>
        <v>0</v>
      </c>
      <c r="T15" s="982"/>
      <c r="U15" s="983"/>
      <c r="V15" s="981">
        <f>G15*O15/10</f>
        <v>0</v>
      </c>
      <c r="W15" s="982"/>
      <c r="X15" s="983"/>
      <c r="Y15" s="981">
        <f>I15*O15/10</f>
        <v>0</v>
      </c>
      <c r="Z15" s="982"/>
      <c r="AA15" s="983"/>
      <c r="AB15" s="981">
        <f>K15*O15/10</f>
        <v>0</v>
      </c>
      <c r="AC15" s="982"/>
      <c r="AD15" s="983"/>
      <c r="AE15" s="981">
        <f>M15*O15/10</f>
        <v>0</v>
      </c>
      <c r="AF15" s="982"/>
      <c r="AG15" s="983"/>
      <c r="AH15" s="964"/>
      <c r="AI15" s="965"/>
      <c r="AJ15" s="965"/>
      <c r="AK15" s="966"/>
    </row>
    <row r="16" spans="1:37" s="95" customFormat="1" ht="18.649999999999999" customHeight="1" thickBot="1" x14ac:dyDescent="0.25">
      <c r="B16" s="987"/>
      <c r="C16" s="988"/>
      <c r="D16" s="989"/>
      <c r="E16" s="990"/>
      <c r="F16" s="991"/>
      <c r="G16" s="990"/>
      <c r="H16" s="991"/>
      <c r="I16" s="990"/>
      <c r="J16" s="991"/>
      <c r="K16" s="990"/>
      <c r="L16" s="991"/>
      <c r="M16" s="990"/>
      <c r="N16" s="991"/>
      <c r="O16" s="994"/>
      <c r="P16" s="995"/>
      <c r="Q16" s="979"/>
      <c r="R16" s="980"/>
      <c r="S16" s="984"/>
      <c r="T16" s="985"/>
      <c r="U16" s="986"/>
      <c r="V16" s="984"/>
      <c r="W16" s="985"/>
      <c r="X16" s="986"/>
      <c r="Y16" s="984"/>
      <c r="Z16" s="985"/>
      <c r="AA16" s="986"/>
      <c r="AB16" s="984"/>
      <c r="AC16" s="985"/>
      <c r="AD16" s="986"/>
      <c r="AE16" s="984"/>
      <c r="AF16" s="985"/>
      <c r="AG16" s="986"/>
      <c r="AH16" s="967"/>
      <c r="AI16" s="968"/>
      <c r="AJ16" s="968"/>
      <c r="AK16" s="969"/>
    </row>
    <row r="17" spans="2:37" s="95" customFormat="1" ht="25.5" customHeight="1" thickTop="1" x14ac:dyDescent="0.6">
      <c r="B17" s="970" t="s">
        <v>20</v>
      </c>
      <c r="C17" s="971"/>
      <c r="D17" s="972"/>
      <c r="E17" s="973">
        <f>SUM(E5:F16)</f>
        <v>0</v>
      </c>
      <c r="F17" s="974"/>
      <c r="G17" s="973">
        <f>SUM(G5:H16)</f>
        <v>0</v>
      </c>
      <c r="H17" s="974"/>
      <c r="I17" s="973">
        <f>SUM(I5:J16)</f>
        <v>0</v>
      </c>
      <c r="J17" s="974"/>
      <c r="K17" s="973">
        <f>SUM(K5:L16)</f>
        <v>0</v>
      </c>
      <c r="L17" s="974"/>
      <c r="M17" s="973">
        <f>SUM(M5:N16)</f>
        <v>0</v>
      </c>
      <c r="N17" s="974"/>
      <c r="O17" s="975"/>
      <c r="P17" s="976"/>
      <c r="Q17" s="976"/>
      <c r="R17" s="344"/>
      <c r="S17" s="958">
        <f>SUM(S5:U16)</f>
        <v>0</v>
      </c>
      <c r="T17" s="959"/>
      <c r="U17" s="960"/>
      <c r="V17" s="958">
        <f>SUM(V5:X16)</f>
        <v>0</v>
      </c>
      <c r="W17" s="959"/>
      <c r="X17" s="960"/>
      <c r="Y17" s="958">
        <f>SUM(Y5:AA16)</f>
        <v>0</v>
      </c>
      <c r="Z17" s="959"/>
      <c r="AA17" s="960"/>
      <c r="AB17" s="958">
        <f>SUM(AB5:AD16)</f>
        <v>0</v>
      </c>
      <c r="AC17" s="959"/>
      <c r="AD17" s="960"/>
      <c r="AE17" s="958">
        <f>SUM(AE5:AG16)</f>
        <v>0</v>
      </c>
      <c r="AF17" s="959"/>
      <c r="AG17" s="960"/>
      <c r="AH17" s="961"/>
      <c r="AI17" s="962"/>
      <c r="AJ17" s="962"/>
      <c r="AK17" s="963"/>
    </row>
    <row r="19" spans="2:37" ht="18" customHeight="1" x14ac:dyDescent="0.2">
      <c r="B19" s="94" t="s">
        <v>606</v>
      </c>
    </row>
    <row r="20" spans="2:37" ht="18" customHeight="1" x14ac:dyDescent="0.2">
      <c r="B20" s="94" t="s">
        <v>607</v>
      </c>
    </row>
    <row r="21" spans="2:37" ht="18" customHeight="1" x14ac:dyDescent="0.2">
      <c r="B21" s="94" t="s">
        <v>608</v>
      </c>
    </row>
    <row r="23" spans="2:37" ht="18" customHeight="1" x14ac:dyDescent="0.2">
      <c r="B23" s="94" t="s">
        <v>609</v>
      </c>
    </row>
    <row r="24" spans="2:37" ht="18" customHeight="1" x14ac:dyDescent="0.2">
      <c r="B24" s="94" t="s">
        <v>610</v>
      </c>
      <c r="C24" s="94" t="s">
        <v>611</v>
      </c>
    </row>
    <row r="25" spans="2:37" ht="18" customHeight="1" x14ac:dyDescent="0.2">
      <c r="B25" s="94" t="s">
        <v>612</v>
      </c>
    </row>
    <row r="27" spans="2:37" ht="18" customHeight="1" x14ac:dyDescent="0.2">
      <c r="B27" s="94" t="s">
        <v>613</v>
      </c>
    </row>
    <row r="28" spans="2:37" ht="18" customHeight="1" x14ac:dyDescent="0.2">
      <c r="C28" s="94" t="s">
        <v>614</v>
      </c>
    </row>
    <row r="29" spans="2:37" ht="18" customHeight="1" x14ac:dyDescent="0.2">
      <c r="C29" s="94" t="s">
        <v>615</v>
      </c>
    </row>
    <row r="30" spans="2:37" ht="18" customHeight="1" x14ac:dyDescent="0.2">
      <c r="C30" s="94" t="s">
        <v>616</v>
      </c>
    </row>
  </sheetData>
  <sheetProtection sheet="1" objects="1" scenarios="1" formatCells="0"/>
  <dataConsolidate/>
  <mergeCells count="110">
    <mergeCell ref="AH3:AK4"/>
    <mergeCell ref="B5:D6"/>
    <mergeCell ref="E5:F6"/>
    <mergeCell ref="G5:H6"/>
    <mergeCell ref="I5:J6"/>
    <mergeCell ref="K5:L6"/>
    <mergeCell ref="M5:N6"/>
    <mergeCell ref="O5:P6"/>
    <mergeCell ref="Q5:R6"/>
    <mergeCell ref="S5:U6"/>
    <mergeCell ref="O3:R4"/>
    <mergeCell ref="S3:U4"/>
    <mergeCell ref="V3:X4"/>
    <mergeCell ref="Y3:AA4"/>
    <mergeCell ref="AB3:AD4"/>
    <mergeCell ref="AE3:AG4"/>
    <mergeCell ref="B3:D4"/>
    <mergeCell ref="E3:F4"/>
    <mergeCell ref="G3:H4"/>
    <mergeCell ref="I3:J4"/>
    <mergeCell ref="K3:L4"/>
    <mergeCell ref="M3:N4"/>
    <mergeCell ref="V5:X6"/>
    <mergeCell ref="Y5:AA6"/>
    <mergeCell ref="B7:D8"/>
    <mergeCell ref="E7:F8"/>
    <mergeCell ref="G7:H8"/>
    <mergeCell ref="I7:J8"/>
    <mergeCell ref="K7:L8"/>
    <mergeCell ref="AB7:AD8"/>
    <mergeCell ref="AE7:AG8"/>
    <mergeCell ref="AH7:AK8"/>
    <mergeCell ref="Q7:R8"/>
    <mergeCell ref="S7:U8"/>
    <mergeCell ref="V7:X8"/>
    <mergeCell ref="Y7:AA8"/>
    <mergeCell ref="I9:J10"/>
    <mergeCell ref="K9:L10"/>
    <mergeCell ref="M9:N10"/>
    <mergeCell ref="O9:P10"/>
    <mergeCell ref="M7:N8"/>
    <mergeCell ref="O7:P8"/>
    <mergeCell ref="AB5:AD6"/>
    <mergeCell ref="AE5:AG6"/>
    <mergeCell ref="AH5:AK6"/>
    <mergeCell ref="AH9:AK10"/>
    <mergeCell ref="Q9:R10"/>
    <mergeCell ref="S9:U10"/>
    <mergeCell ref="V9:X10"/>
    <mergeCell ref="Y9:AA10"/>
    <mergeCell ref="AB9:AD10"/>
    <mergeCell ref="AE9:AG10"/>
    <mergeCell ref="AH11:AK12"/>
    <mergeCell ref="B9:D10"/>
    <mergeCell ref="E9:F10"/>
    <mergeCell ref="G9:H10"/>
    <mergeCell ref="B13:D14"/>
    <mergeCell ref="E13:F14"/>
    <mergeCell ref="G13:H14"/>
    <mergeCell ref="I13:J14"/>
    <mergeCell ref="K13:L14"/>
    <mergeCell ref="AB13:AD14"/>
    <mergeCell ref="AE13:AG14"/>
    <mergeCell ref="AH13:AK14"/>
    <mergeCell ref="Q13:R14"/>
    <mergeCell ref="S13:U14"/>
    <mergeCell ref="V13:X14"/>
    <mergeCell ref="Y13:AA14"/>
    <mergeCell ref="B11:D12"/>
    <mergeCell ref="E11:F12"/>
    <mergeCell ref="G11:H12"/>
    <mergeCell ref="I11:J12"/>
    <mergeCell ref="K11:L12"/>
    <mergeCell ref="M11:N12"/>
    <mergeCell ref="O11:P12"/>
    <mergeCell ref="Q11:R12"/>
    <mergeCell ref="K15:L16"/>
    <mergeCell ref="M15:N16"/>
    <mergeCell ref="O15:P16"/>
    <mergeCell ref="M13:N14"/>
    <mergeCell ref="O13:P14"/>
    <mergeCell ref="V11:X12"/>
    <mergeCell ref="Y11:AA12"/>
    <mergeCell ref="AB11:AD12"/>
    <mergeCell ref="AE11:AG12"/>
    <mergeCell ref="S11:U12"/>
    <mergeCell ref="Y17:AA17"/>
    <mergeCell ref="AB17:AD17"/>
    <mergeCell ref="AE17:AG17"/>
    <mergeCell ref="AH17:AK17"/>
    <mergeCell ref="AH15:AK16"/>
    <mergeCell ref="B17:D17"/>
    <mergeCell ref="E17:F17"/>
    <mergeCell ref="G17:H17"/>
    <mergeCell ref="I17:J17"/>
    <mergeCell ref="K17:L17"/>
    <mergeCell ref="M17:N17"/>
    <mergeCell ref="O17:Q17"/>
    <mergeCell ref="S17:U17"/>
    <mergeCell ref="V17:X17"/>
    <mergeCell ref="Q15:R16"/>
    <mergeCell ref="S15:U16"/>
    <mergeCell ref="V15:X16"/>
    <mergeCell ref="Y15:AA16"/>
    <mergeCell ref="AB15:AD16"/>
    <mergeCell ref="AE15:AG16"/>
    <mergeCell ref="B15:D16"/>
    <mergeCell ref="E15:F16"/>
    <mergeCell ref="G15:H16"/>
    <mergeCell ref="I15:J16"/>
  </mergeCells>
  <phoneticPr fontId="4"/>
  <dataValidations count="1">
    <dataValidation type="whole" imeMode="off" operator="greaterThanOrEqual" allowBlank="1" showInputMessage="1" showErrorMessage="1" error="小数点以下を切り捨て、整数で入力してください。" sqref="O5 O9 O11 O15 O13 O7" xr:uid="{B4788DF8-B066-4065-9105-5B12CE856BB3}">
      <formula1>0</formula1>
    </dataValidation>
  </dataValidations>
  <printOptions horizontalCentered="1"/>
  <pageMargins left="0.59055118110236227" right="0.31496062992125984" top="0.55118110236220474" bottom="0.35433070866141736" header="0.31496062992125984" footer="0.31496062992125984"/>
  <pageSetup paperSize="9" scale="57" orientation="landscape" r:id="rId1"/>
  <colBreaks count="1" manualBreakCount="1">
    <brk id="38"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755B32-6143-44A2-BF39-72636688838A}">
  <dimension ref="B1:J32"/>
  <sheetViews>
    <sheetView showGridLines="0" view="pageBreakPreview" zoomScale="85" zoomScaleNormal="55" zoomScaleSheetLayoutView="85" workbookViewId="0">
      <selection activeCell="J3" sqref="J3"/>
    </sheetView>
  </sheetViews>
  <sheetFormatPr defaultColWidth="4.90625" defaultRowHeight="17.5" x14ac:dyDescent="0.2"/>
  <cols>
    <col min="1" max="1" width="2.26953125" style="1" customWidth="1"/>
    <col min="2" max="2" width="4.08984375" style="1" customWidth="1"/>
    <col min="3" max="3" width="26.90625" style="1" customWidth="1"/>
    <col min="4" max="4" width="14" style="1" customWidth="1"/>
    <col min="5" max="5" width="7.36328125" style="1" customWidth="1"/>
    <col min="6" max="6" width="4.90625" style="1" customWidth="1"/>
    <col min="7" max="7" width="29.453125" style="1" customWidth="1"/>
    <col min="8" max="8" width="14" style="1" customWidth="1"/>
    <col min="9" max="9" width="7.36328125" style="1" customWidth="1"/>
    <col min="10" max="10" width="31.36328125" style="1" customWidth="1"/>
    <col min="11" max="11" width="3.08984375" style="1" customWidth="1"/>
    <col min="12" max="249" width="9" style="1" customWidth="1"/>
    <col min="250" max="250" width="2.26953125" style="1" customWidth="1"/>
    <col min="251" max="251" width="4.90625" style="1" customWidth="1"/>
    <col min="252" max="252" width="25.90625" style="1" customWidth="1"/>
    <col min="253" max="253" width="4.90625" style="1" customWidth="1"/>
    <col min="254" max="254" width="25.90625" style="1" customWidth="1"/>
    <col min="255" max="255" width="4.90625" style="1" customWidth="1"/>
    <col min="256" max="256" width="25.90625" style="1" customWidth="1"/>
    <col min="257" max="16384" width="4.90625" style="1"/>
  </cols>
  <sheetData>
    <row r="1" spans="2:10" x14ac:dyDescent="0.2">
      <c r="B1" s="1" t="s">
        <v>617</v>
      </c>
    </row>
    <row r="2" spans="2:10" ht="22.5" x14ac:dyDescent="0.2">
      <c r="B2" s="3" t="s">
        <v>618</v>
      </c>
      <c r="C2" s="4"/>
      <c r="D2" s="4"/>
      <c r="E2" s="4"/>
      <c r="F2" s="4"/>
      <c r="G2" s="4"/>
      <c r="H2" s="4"/>
      <c r="I2" s="4"/>
      <c r="J2" s="4" t="s">
        <v>491</v>
      </c>
    </row>
    <row r="3" spans="2:10" s="18" customFormat="1" ht="24" customHeight="1" x14ac:dyDescent="0.2">
      <c r="J3" s="345"/>
    </row>
    <row r="4" spans="2:10" s="2" customFormat="1" ht="14.25" customHeight="1" x14ac:dyDescent="0.2">
      <c r="B4" s="7"/>
      <c r="C4" s="7"/>
      <c r="D4" s="92"/>
      <c r="E4" s="7"/>
      <c r="F4" s="4"/>
      <c r="G4" s="7"/>
      <c r="H4" s="92"/>
      <c r="I4" s="7"/>
      <c r="J4" s="9"/>
    </row>
    <row r="5" spans="2:10" x14ac:dyDescent="0.2">
      <c r="B5" s="10"/>
      <c r="C5" s="11"/>
      <c r="D5" s="12"/>
      <c r="E5" s="12"/>
      <c r="F5" s="12"/>
      <c r="G5" s="12"/>
      <c r="H5" s="12"/>
      <c r="I5" s="12"/>
      <c r="J5" s="90"/>
    </row>
    <row r="6" spans="2:10" x14ac:dyDescent="0.2">
      <c r="B6" s="10"/>
      <c r="C6" s="14"/>
      <c r="J6" s="10"/>
    </row>
    <row r="7" spans="2:10" x14ac:dyDescent="0.2">
      <c r="B7" s="10"/>
      <c r="C7" s="14"/>
      <c r="J7" s="10"/>
    </row>
    <row r="8" spans="2:10" x14ac:dyDescent="0.2">
      <c r="B8" s="10"/>
      <c r="C8" s="14"/>
      <c r="J8" s="10"/>
    </row>
    <row r="9" spans="2:10" x14ac:dyDescent="0.2">
      <c r="B9" s="10"/>
      <c r="C9" s="14"/>
      <c r="J9" s="10"/>
    </row>
    <row r="10" spans="2:10" x14ac:dyDescent="0.2">
      <c r="B10" s="10"/>
      <c r="C10" s="14"/>
      <c r="J10" s="10"/>
    </row>
    <row r="11" spans="2:10" x14ac:dyDescent="0.2">
      <c r="B11" s="10"/>
      <c r="C11" s="14"/>
      <c r="J11" s="10"/>
    </row>
    <row r="12" spans="2:10" x14ac:dyDescent="0.2">
      <c r="B12" s="10"/>
      <c r="C12" s="14"/>
      <c r="J12" s="10"/>
    </row>
    <row r="13" spans="2:10" x14ac:dyDescent="0.2">
      <c r="B13" s="10"/>
      <c r="C13" s="14"/>
      <c r="J13" s="10"/>
    </row>
    <row r="14" spans="2:10" x14ac:dyDescent="0.2">
      <c r="B14" s="10"/>
      <c r="C14" s="14"/>
      <c r="J14" s="10"/>
    </row>
    <row r="15" spans="2:10" x14ac:dyDescent="0.2">
      <c r="B15" s="10"/>
      <c r="C15" s="14"/>
      <c r="J15" s="10"/>
    </row>
    <row r="16" spans="2:10" x14ac:dyDescent="0.2">
      <c r="B16" s="10"/>
      <c r="C16" s="14"/>
      <c r="J16" s="10"/>
    </row>
    <row r="17" spans="2:10" x14ac:dyDescent="0.2">
      <c r="B17" s="10"/>
      <c r="C17" s="14"/>
      <c r="J17" s="10"/>
    </row>
    <row r="18" spans="2:10" x14ac:dyDescent="0.2">
      <c r="B18" s="10"/>
      <c r="C18" s="14"/>
      <c r="J18" s="10"/>
    </row>
    <row r="19" spans="2:10" x14ac:dyDescent="0.2">
      <c r="B19" s="10"/>
      <c r="C19" s="14"/>
      <c r="J19" s="10"/>
    </row>
    <row r="20" spans="2:10" x14ac:dyDescent="0.2">
      <c r="B20" s="10"/>
      <c r="C20" s="14"/>
      <c r="J20" s="10"/>
    </row>
    <row r="21" spans="2:10" x14ac:dyDescent="0.2">
      <c r="B21" s="10"/>
      <c r="C21" s="14"/>
      <c r="J21" s="10"/>
    </row>
    <row r="22" spans="2:10" x14ac:dyDescent="0.2">
      <c r="B22" s="10"/>
      <c r="C22" s="14"/>
      <c r="J22" s="10"/>
    </row>
    <row r="23" spans="2:10" x14ac:dyDescent="0.2">
      <c r="B23" s="10"/>
      <c r="C23" s="14"/>
      <c r="J23" s="10"/>
    </row>
    <row r="24" spans="2:10" x14ac:dyDescent="0.2">
      <c r="B24" s="10"/>
      <c r="C24" s="14"/>
      <c r="J24" s="10"/>
    </row>
    <row r="25" spans="2:10" x14ac:dyDescent="0.2">
      <c r="B25" s="10"/>
      <c r="C25" s="14"/>
      <c r="J25" s="10"/>
    </row>
    <row r="26" spans="2:10" x14ac:dyDescent="0.2">
      <c r="B26" s="10"/>
      <c r="C26" s="14"/>
      <c r="J26" s="10"/>
    </row>
    <row r="27" spans="2:10" x14ac:dyDescent="0.2">
      <c r="B27" s="10"/>
      <c r="C27" s="14"/>
      <c r="J27" s="10"/>
    </row>
    <row r="28" spans="2:10" x14ac:dyDescent="0.2">
      <c r="B28" s="10"/>
      <c r="C28" s="14"/>
      <c r="J28" s="10"/>
    </row>
    <row r="29" spans="2:10" x14ac:dyDescent="0.2">
      <c r="B29" s="10"/>
      <c r="C29" s="14"/>
      <c r="J29" s="10"/>
    </row>
    <row r="30" spans="2:10" x14ac:dyDescent="0.2">
      <c r="B30" s="10"/>
      <c r="C30" s="14"/>
      <c r="J30" s="10"/>
    </row>
    <row r="31" spans="2:10" x14ac:dyDescent="0.2">
      <c r="B31" s="10"/>
      <c r="C31" s="15"/>
      <c r="D31" s="16"/>
      <c r="E31" s="16"/>
      <c r="F31" s="16"/>
      <c r="G31" s="16"/>
      <c r="H31" s="16"/>
      <c r="I31" s="16"/>
      <c r="J31" s="17"/>
    </row>
    <row r="32" spans="2:10" x14ac:dyDescent="0.2">
      <c r="C32" s="1" t="s">
        <v>619</v>
      </c>
    </row>
  </sheetData>
  <phoneticPr fontId="4"/>
  <printOptions horizontalCentered="1"/>
  <pageMargins left="0.19685039370078741" right="0.19685039370078741" top="0.55118110236220474" bottom="0.35433070866141736" header="0.31496062992125984" footer="0.31496062992125984"/>
  <pageSetup paperSize="9" scale="96" fitToWidth="0"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66FFFF"/>
    <pageSetUpPr fitToPage="1"/>
  </sheetPr>
  <dimension ref="A1:T88"/>
  <sheetViews>
    <sheetView view="pageBreakPreview" zoomScale="69" zoomScaleNormal="98" zoomScaleSheetLayoutView="69" workbookViewId="0">
      <selection activeCell="I73" sqref="I73"/>
    </sheetView>
  </sheetViews>
  <sheetFormatPr defaultColWidth="9" defaultRowHeight="16" x14ac:dyDescent="0.2"/>
  <cols>
    <col min="1" max="1" width="7.36328125" style="19" bestFit="1" customWidth="1"/>
    <col min="2" max="2" width="9.453125" style="19" customWidth="1"/>
    <col min="3" max="3" width="9.26953125" style="19" customWidth="1"/>
    <col min="4" max="5" width="24.6328125" style="19" customWidth="1"/>
    <col min="6" max="6" width="9.453125" style="19" customWidth="1"/>
    <col min="7" max="7" width="8.08984375" style="19" customWidth="1"/>
    <col min="8" max="8" width="29" style="19" customWidth="1"/>
    <col min="9" max="9" width="10.90625" style="19" customWidth="1"/>
    <col min="10" max="10" width="19.08984375" style="19" customWidth="1"/>
    <col min="11" max="11" width="9.54296875" style="33" bestFit="1" customWidth="1"/>
    <col min="12" max="12" width="11.36328125" style="33" customWidth="1"/>
    <col min="13" max="13" width="17.90625" style="33" customWidth="1"/>
    <col min="14" max="14" width="21.90625" style="33" customWidth="1"/>
    <col min="15" max="15" width="48.26953125" style="33" customWidth="1"/>
    <col min="16" max="16" width="9" style="19"/>
    <col min="17" max="17" width="36" style="19" customWidth="1"/>
    <col min="18" max="18" width="33" style="19" customWidth="1"/>
    <col min="19" max="19" width="31.7265625" style="19" customWidth="1"/>
    <col min="20" max="20" width="64.26953125" style="19" customWidth="1"/>
    <col min="21" max="16384" width="9" style="19"/>
  </cols>
  <sheetData>
    <row r="1" spans="1:20" ht="42.75" customHeight="1" x14ac:dyDescent="0.2">
      <c r="A1" s="1010"/>
      <c r="B1" s="1010"/>
      <c r="C1" s="1010"/>
      <c r="D1" s="1010"/>
      <c r="E1" s="1010"/>
      <c r="F1" s="1010"/>
      <c r="G1" s="1010"/>
      <c r="H1" s="1010"/>
      <c r="I1" s="1010"/>
      <c r="J1" s="1010"/>
      <c r="K1" s="1020" t="s">
        <v>402</v>
      </c>
      <c r="L1" s="1021"/>
      <c r="M1" s="1021"/>
      <c r="N1" s="1021"/>
      <c r="O1" s="1022"/>
      <c r="P1" s="1011" t="s">
        <v>403</v>
      </c>
      <c r="Q1" s="1013" t="s">
        <v>404</v>
      </c>
      <c r="R1" s="74" t="s">
        <v>424</v>
      </c>
      <c r="S1" s="68"/>
      <c r="T1" s="69"/>
    </row>
    <row r="2" spans="1:20" ht="48" x14ac:dyDescent="0.2">
      <c r="A2" s="59" t="s">
        <v>365</v>
      </c>
      <c r="B2" s="60" t="s">
        <v>366</v>
      </c>
      <c r="C2" s="59" t="s">
        <v>367</v>
      </c>
      <c r="D2" s="48" t="s">
        <v>372</v>
      </c>
      <c r="E2" s="61" t="s">
        <v>373</v>
      </c>
      <c r="F2" s="62" t="s">
        <v>374</v>
      </c>
      <c r="G2" s="59" t="s">
        <v>368</v>
      </c>
      <c r="H2" s="63" t="s">
        <v>369</v>
      </c>
      <c r="I2" s="47" t="s">
        <v>370</v>
      </c>
      <c r="J2" s="48" t="s">
        <v>371</v>
      </c>
      <c r="K2" s="64" t="s">
        <v>282</v>
      </c>
      <c r="L2" s="20" t="s">
        <v>393</v>
      </c>
      <c r="M2" s="1029" t="s">
        <v>392</v>
      </c>
      <c r="N2" s="1030"/>
      <c r="O2" s="20" t="s">
        <v>85</v>
      </c>
      <c r="P2" s="1012"/>
      <c r="Q2" s="1013"/>
      <c r="R2" s="1026" t="s">
        <v>413</v>
      </c>
      <c r="S2" s="1027"/>
      <c r="T2" s="1028"/>
    </row>
    <row r="3" spans="1:20" ht="18" customHeight="1" x14ac:dyDescent="0.2">
      <c r="A3" s="21" t="s">
        <v>57</v>
      </c>
      <c r="B3" s="22" t="s">
        <v>6</v>
      </c>
      <c r="C3" s="23" t="s">
        <v>6</v>
      </c>
      <c r="D3" s="29" t="s">
        <v>283</v>
      </c>
      <c r="E3" s="21" t="s">
        <v>231</v>
      </c>
      <c r="F3" s="23" t="s">
        <v>81</v>
      </c>
      <c r="G3" s="21" t="s">
        <v>131</v>
      </c>
      <c r="H3" s="21" t="s">
        <v>288</v>
      </c>
      <c r="I3" s="43">
        <v>1</v>
      </c>
      <c r="J3" s="29" t="s">
        <v>301</v>
      </c>
      <c r="K3" s="358">
        <v>200</v>
      </c>
      <c r="L3" s="24" t="s">
        <v>97</v>
      </c>
      <c r="M3" s="24" t="s">
        <v>98</v>
      </c>
      <c r="N3" s="24" t="s">
        <v>98</v>
      </c>
      <c r="O3" s="24" t="s">
        <v>319</v>
      </c>
      <c r="P3" s="67"/>
      <c r="R3" s="1023" t="s">
        <v>419</v>
      </c>
      <c r="S3" s="1024"/>
      <c r="T3" s="1025"/>
    </row>
    <row r="4" spans="1:20" ht="18" customHeight="1" x14ac:dyDescent="0.2">
      <c r="A4" s="25" t="s">
        <v>76</v>
      </c>
      <c r="B4" s="26"/>
      <c r="C4" s="27" t="s">
        <v>125</v>
      </c>
      <c r="D4" s="30" t="s">
        <v>284</v>
      </c>
      <c r="E4" s="27" t="s">
        <v>232</v>
      </c>
      <c r="F4" s="27" t="s">
        <v>82</v>
      </c>
      <c r="G4" s="28" t="s">
        <v>132</v>
      </c>
      <c r="H4" s="27" t="s">
        <v>289</v>
      </c>
      <c r="I4" s="44">
        <v>2</v>
      </c>
      <c r="J4" s="30" t="s">
        <v>302</v>
      </c>
      <c r="K4" s="358">
        <v>300</v>
      </c>
      <c r="L4" s="24" t="s">
        <v>97</v>
      </c>
      <c r="M4" s="24" t="s">
        <v>99</v>
      </c>
      <c r="N4" s="24" t="s">
        <v>99</v>
      </c>
      <c r="O4" s="24" t="s">
        <v>320</v>
      </c>
      <c r="P4" s="67"/>
      <c r="R4" s="1026" t="s">
        <v>435</v>
      </c>
      <c r="S4" s="1027"/>
      <c r="T4" s="1028"/>
    </row>
    <row r="5" spans="1:20" ht="18" customHeight="1" x14ac:dyDescent="0.2">
      <c r="C5" s="25" t="s">
        <v>126</v>
      </c>
      <c r="D5" s="30" t="s">
        <v>285</v>
      </c>
      <c r="E5" s="27" t="s">
        <v>233</v>
      </c>
      <c r="F5" s="28" t="s">
        <v>83</v>
      </c>
      <c r="G5" s="45"/>
      <c r="H5" s="27" t="s">
        <v>290</v>
      </c>
      <c r="I5" s="45"/>
      <c r="J5" s="30" t="s">
        <v>303</v>
      </c>
      <c r="K5" s="67"/>
      <c r="L5" s="67"/>
      <c r="M5" s="67"/>
      <c r="N5" s="67"/>
      <c r="O5" s="67"/>
      <c r="P5" s="67"/>
      <c r="R5" s="1026" t="s">
        <v>406</v>
      </c>
      <c r="S5" s="1027"/>
      <c r="T5" s="1028"/>
    </row>
    <row r="6" spans="1:20" ht="18" customHeight="1" x14ac:dyDescent="0.2">
      <c r="D6" s="30" t="s">
        <v>286</v>
      </c>
      <c r="E6" s="27" t="s">
        <v>234</v>
      </c>
      <c r="F6" s="25" t="s">
        <v>488</v>
      </c>
      <c r="G6" s="46"/>
      <c r="H6" s="27" t="s">
        <v>291</v>
      </c>
      <c r="J6" s="30" t="s">
        <v>304</v>
      </c>
      <c r="K6" s="358">
        <v>1</v>
      </c>
      <c r="L6" s="24" t="s">
        <v>100</v>
      </c>
      <c r="M6" s="24" t="s">
        <v>147</v>
      </c>
      <c r="N6" s="24" t="s">
        <v>86</v>
      </c>
      <c r="O6" s="24" t="s">
        <v>321</v>
      </c>
      <c r="P6" s="65"/>
      <c r="R6" s="42" t="s">
        <v>394</v>
      </c>
      <c r="T6" s="46"/>
    </row>
    <row r="7" spans="1:20" ht="18" customHeight="1" x14ac:dyDescent="0.2">
      <c r="D7" s="31" t="s">
        <v>287</v>
      </c>
      <c r="E7" s="27" t="s">
        <v>235</v>
      </c>
      <c r="F7" s="42"/>
      <c r="G7" s="46"/>
      <c r="H7" s="27" t="s">
        <v>292</v>
      </c>
      <c r="J7" s="30" t="s">
        <v>622</v>
      </c>
      <c r="K7" s="358">
        <v>2</v>
      </c>
      <c r="L7" s="24" t="s">
        <v>100</v>
      </c>
      <c r="M7" s="24" t="s">
        <v>147</v>
      </c>
      <c r="N7" s="24" t="s">
        <v>87</v>
      </c>
      <c r="O7" s="24" t="s">
        <v>322</v>
      </c>
      <c r="P7" s="66"/>
      <c r="R7" s="1026" t="s">
        <v>407</v>
      </c>
      <c r="S7" s="1027"/>
      <c r="T7" s="1028"/>
    </row>
    <row r="8" spans="1:20" ht="18" customHeight="1" x14ac:dyDescent="0.2">
      <c r="E8" s="27" t="s">
        <v>236</v>
      </c>
      <c r="F8" s="42"/>
      <c r="G8" s="46"/>
      <c r="H8" s="27" t="s">
        <v>293</v>
      </c>
      <c r="J8" s="30" t="s">
        <v>623</v>
      </c>
      <c r="K8" s="359">
        <v>301</v>
      </c>
      <c r="L8" s="89" t="s">
        <v>100</v>
      </c>
      <c r="M8" s="89" t="s">
        <v>88</v>
      </c>
      <c r="N8" s="89" t="s">
        <v>88</v>
      </c>
      <c r="O8" s="89" t="s">
        <v>458</v>
      </c>
      <c r="P8" s="66"/>
      <c r="R8" s="1026"/>
      <c r="S8" s="1027"/>
      <c r="T8" s="1028"/>
    </row>
    <row r="9" spans="1:20" ht="18" customHeight="1" x14ac:dyDescent="0.2">
      <c r="E9" s="27"/>
      <c r="F9" s="42"/>
      <c r="G9" s="46"/>
      <c r="H9" s="27"/>
      <c r="J9" s="30" t="s">
        <v>624</v>
      </c>
      <c r="K9" s="359">
        <v>302</v>
      </c>
      <c r="L9" s="89" t="s">
        <v>100</v>
      </c>
      <c r="M9" s="89" t="s">
        <v>88</v>
      </c>
      <c r="N9" s="89" t="s">
        <v>88</v>
      </c>
      <c r="O9" s="89" t="s">
        <v>459</v>
      </c>
      <c r="P9" s="66"/>
      <c r="R9" s="42"/>
      <c r="T9" s="46"/>
    </row>
    <row r="10" spans="1:20" ht="18" customHeight="1" x14ac:dyDescent="0.2">
      <c r="E10" s="27" t="s">
        <v>237</v>
      </c>
      <c r="F10" s="42"/>
      <c r="G10" s="46"/>
      <c r="H10" s="27" t="s">
        <v>294</v>
      </c>
      <c r="J10" s="30"/>
      <c r="K10" s="358">
        <v>4</v>
      </c>
      <c r="L10" s="24" t="s">
        <v>100</v>
      </c>
      <c r="M10" s="24" t="s">
        <v>89</v>
      </c>
      <c r="N10" s="24" t="s">
        <v>92</v>
      </c>
      <c r="O10" s="24" t="s">
        <v>323</v>
      </c>
      <c r="P10" s="66"/>
      <c r="R10" s="1023" t="s">
        <v>418</v>
      </c>
      <c r="S10" s="1024"/>
      <c r="T10" s="1025"/>
    </row>
    <row r="11" spans="1:20" ht="18" customHeight="1" x14ac:dyDescent="0.2">
      <c r="E11" s="27" t="s">
        <v>238</v>
      </c>
      <c r="F11" s="42"/>
      <c r="G11" s="46"/>
      <c r="H11" s="27" t="s">
        <v>295</v>
      </c>
      <c r="J11" s="31"/>
      <c r="K11" s="358">
        <v>5</v>
      </c>
      <c r="L11" s="24" t="s">
        <v>100</v>
      </c>
      <c r="M11" s="24" t="s">
        <v>89</v>
      </c>
      <c r="N11" s="24" t="s">
        <v>92</v>
      </c>
      <c r="O11" s="24" t="s">
        <v>324</v>
      </c>
      <c r="P11" s="66"/>
      <c r="R11" s="1014" t="s">
        <v>411</v>
      </c>
      <c r="S11" s="1015"/>
      <c r="T11" s="1016"/>
    </row>
    <row r="12" spans="1:20" ht="18" customHeight="1" x14ac:dyDescent="0.2">
      <c r="E12" s="25" t="s">
        <v>239</v>
      </c>
      <c r="F12" s="42"/>
      <c r="G12" s="46"/>
      <c r="H12" s="27" t="s">
        <v>296</v>
      </c>
      <c r="K12" s="358">
        <v>6</v>
      </c>
      <c r="L12" s="24" t="s">
        <v>100</v>
      </c>
      <c r="M12" s="24" t="s">
        <v>89</v>
      </c>
      <c r="N12" s="24" t="s">
        <v>92</v>
      </c>
      <c r="O12" s="24" t="s">
        <v>325</v>
      </c>
      <c r="P12" s="66"/>
      <c r="R12" s="75" t="s">
        <v>420</v>
      </c>
      <c r="S12" s="76"/>
      <c r="T12" s="77"/>
    </row>
    <row r="13" spans="1:20" ht="18" customHeight="1" x14ac:dyDescent="0.2">
      <c r="H13" s="27" t="s">
        <v>297</v>
      </c>
      <c r="K13" s="358">
        <v>7</v>
      </c>
      <c r="L13" s="24" t="s">
        <v>100</v>
      </c>
      <c r="M13" s="24" t="s">
        <v>89</v>
      </c>
      <c r="N13" s="24" t="s">
        <v>93</v>
      </c>
      <c r="O13" s="24" t="s">
        <v>326</v>
      </c>
      <c r="P13" s="66"/>
      <c r="R13" s="78" t="s">
        <v>398</v>
      </c>
      <c r="S13" s="57"/>
      <c r="T13" s="58"/>
    </row>
    <row r="14" spans="1:20" ht="18" customHeight="1" x14ac:dyDescent="0.2">
      <c r="H14" s="27" t="s">
        <v>298</v>
      </c>
      <c r="K14" s="358">
        <v>8</v>
      </c>
      <c r="L14" s="24" t="s">
        <v>100</v>
      </c>
      <c r="M14" s="24" t="s">
        <v>89</v>
      </c>
      <c r="N14" s="24" t="s">
        <v>93</v>
      </c>
      <c r="O14" s="24" t="s">
        <v>327</v>
      </c>
      <c r="P14" s="66"/>
      <c r="R14" s="78" t="s">
        <v>408</v>
      </c>
      <c r="S14" s="57"/>
      <c r="T14" s="58"/>
    </row>
    <row r="15" spans="1:20" ht="18" customHeight="1" x14ac:dyDescent="0.2">
      <c r="H15" s="27" t="s">
        <v>299</v>
      </c>
      <c r="K15" s="358">
        <v>9</v>
      </c>
      <c r="L15" s="24" t="s">
        <v>100</v>
      </c>
      <c r="M15" s="24" t="s">
        <v>89</v>
      </c>
      <c r="N15" s="24" t="s">
        <v>93</v>
      </c>
      <c r="O15" s="24" t="s">
        <v>328</v>
      </c>
      <c r="P15" s="66"/>
      <c r="R15" s="78" t="s">
        <v>395</v>
      </c>
      <c r="S15" s="57"/>
      <c r="T15" s="58"/>
    </row>
    <row r="16" spans="1:20" ht="18" customHeight="1" x14ac:dyDescent="0.2">
      <c r="H16" s="34" t="s">
        <v>300</v>
      </c>
      <c r="K16" s="358">
        <v>10</v>
      </c>
      <c r="L16" s="24" t="s">
        <v>100</v>
      </c>
      <c r="M16" s="24" t="s">
        <v>89</v>
      </c>
      <c r="N16" s="24" t="s">
        <v>94</v>
      </c>
      <c r="O16" s="24" t="s">
        <v>329</v>
      </c>
      <c r="P16" s="66"/>
      <c r="R16" s="78" t="s">
        <v>396</v>
      </c>
      <c r="S16" s="57"/>
      <c r="T16" s="58"/>
    </row>
    <row r="17" spans="11:20" ht="18" customHeight="1" x14ac:dyDescent="0.2">
      <c r="K17" s="358">
        <v>11</v>
      </c>
      <c r="L17" s="24" t="s">
        <v>100</v>
      </c>
      <c r="M17" s="24" t="s">
        <v>89</v>
      </c>
      <c r="N17" s="24" t="s">
        <v>94</v>
      </c>
      <c r="O17" s="24" t="s">
        <v>330</v>
      </c>
      <c r="P17" s="66"/>
      <c r="R17" s="54"/>
      <c r="S17" s="55"/>
      <c r="T17" s="56"/>
    </row>
    <row r="18" spans="11:20" ht="18" customHeight="1" x14ac:dyDescent="0.2">
      <c r="K18" s="358">
        <v>12</v>
      </c>
      <c r="L18" s="24" t="s">
        <v>100</v>
      </c>
      <c r="M18" s="24" t="s">
        <v>89</v>
      </c>
      <c r="N18" s="24" t="s">
        <v>94</v>
      </c>
      <c r="O18" s="24" t="s">
        <v>331</v>
      </c>
      <c r="P18" s="66"/>
      <c r="R18" s="54" t="s">
        <v>414</v>
      </c>
      <c r="T18" s="46"/>
    </row>
    <row r="19" spans="11:20" ht="18" customHeight="1" x14ac:dyDescent="0.2">
      <c r="K19" s="358">
        <v>13</v>
      </c>
      <c r="L19" s="24" t="s">
        <v>100</v>
      </c>
      <c r="M19" s="24" t="s">
        <v>89</v>
      </c>
      <c r="N19" s="24" t="s">
        <v>90</v>
      </c>
      <c r="O19" s="24" t="s">
        <v>332</v>
      </c>
      <c r="P19" s="66"/>
      <c r="R19" s="75" t="s">
        <v>421</v>
      </c>
      <c r="S19" s="55"/>
      <c r="T19" s="56"/>
    </row>
    <row r="20" spans="11:20" ht="18" customHeight="1" x14ac:dyDescent="0.2">
      <c r="K20" s="358">
        <v>14</v>
      </c>
      <c r="L20" s="24" t="s">
        <v>100</v>
      </c>
      <c r="M20" s="24" t="s">
        <v>89</v>
      </c>
      <c r="N20" s="24" t="s">
        <v>90</v>
      </c>
      <c r="O20" s="24" t="s">
        <v>333</v>
      </c>
      <c r="P20" s="66"/>
      <c r="R20" s="78" t="s">
        <v>409</v>
      </c>
      <c r="S20" s="55"/>
      <c r="T20" s="56"/>
    </row>
    <row r="21" spans="11:20" ht="18" customHeight="1" x14ac:dyDescent="0.2">
      <c r="K21" s="358">
        <v>15</v>
      </c>
      <c r="L21" s="24" t="s">
        <v>100</v>
      </c>
      <c r="M21" s="24" t="s">
        <v>89</v>
      </c>
      <c r="N21" s="24" t="s">
        <v>90</v>
      </c>
      <c r="O21" s="24" t="s">
        <v>334</v>
      </c>
      <c r="P21" s="66"/>
      <c r="R21" s="78" t="s">
        <v>410</v>
      </c>
      <c r="S21" s="55"/>
      <c r="T21" s="56"/>
    </row>
    <row r="22" spans="11:20" ht="18" customHeight="1" x14ac:dyDescent="0.2">
      <c r="K22" s="358">
        <v>16</v>
      </c>
      <c r="L22" s="24" t="s">
        <v>100</v>
      </c>
      <c r="M22" s="24" t="s">
        <v>89</v>
      </c>
      <c r="N22" s="24" t="s">
        <v>91</v>
      </c>
      <c r="O22" s="24" t="s">
        <v>335</v>
      </c>
      <c r="P22" s="66"/>
      <c r="R22" s="78" t="s">
        <v>415</v>
      </c>
      <c r="S22" s="55"/>
      <c r="T22" s="56"/>
    </row>
    <row r="23" spans="11:20" ht="18" customHeight="1" x14ac:dyDescent="0.2">
      <c r="K23" s="358">
        <v>17</v>
      </c>
      <c r="L23" s="24" t="s">
        <v>100</v>
      </c>
      <c r="M23" s="24" t="s">
        <v>101</v>
      </c>
      <c r="N23" s="24" t="s">
        <v>101</v>
      </c>
      <c r="O23" s="24" t="s">
        <v>336</v>
      </c>
      <c r="P23" s="66"/>
      <c r="R23" s="78" t="s">
        <v>397</v>
      </c>
      <c r="S23" s="55"/>
      <c r="T23" s="56"/>
    </row>
    <row r="24" spans="11:20" ht="18" customHeight="1" x14ac:dyDescent="0.2">
      <c r="K24" s="358">
        <v>18</v>
      </c>
      <c r="L24" s="24" t="s">
        <v>100</v>
      </c>
      <c r="M24" s="24" t="s">
        <v>101</v>
      </c>
      <c r="N24" s="24" t="s">
        <v>101</v>
      </c>
      <c r="O24" s="24" t="s">
        <v>337</v>
      </c>
      <c r="P24" s="66"/>
      <c r="R24" s="78" t="s">
        <v>416</v>
      </c>
      <c r="S24" s="55"/>
      <c r="T24" s="56"/>
    </row>
    <row r="25" spans="11:20" ht="18" customHeight="1" x14ac:dyDescent="0.2">
      <c r="K25" s="358">
        <v>19</v>
      </c>
      <c r="L25" s="24" t="s">
        <v>100</v>
      </c>
      <c r="M25" s="24" t="s">
        <v>101</v>
      </c>
      <c r="N25" s="24" t="s">
        <v>101</v>
      </c>
      <c r="O25" s="24" t="s">
        <v>338</v>
      </c>
      <c r="P25" s="66"/>
      <c r="R25" s="78" t="s">
        <v>423</v>
      </c>
      <c r="S25" s="55"/>
      <c r="T25" s="56"/>
    </row>
    <row r="26" spans="11:20" ht="18" customHeight="1" x14ac:dyDescent="0.2">
      <c r="K26" s="358">
        <v>20</v>
      </c>
      <c r="L26" s="24" t="s">
        <v>100</v>
      </c>
      <c r="M26" s="24" t="s">
        <v>101</v>
      </c>
      <c r="N26" s="24" t="s">
        <v>101</v>
      </c>
      <c r="O26" s="24" t="s">
        <v>339</v>
      </c>
      <c r="P26" s="66"/>
      <c r="R26" s="78"/>
      <c r="S26" s="55"/>
      <c r="T26" s="56"/>
    </row>
    <row r="27" spans="11:20" ht="18" customHeight="1" x14ac:dyDescent="0.2">
      <c r="K27" s="358">
        <v>21</v>
      </c>
      <c r="L27" s="24" t="s">
        <v>100</v>
      </c>
      <c r="M27" s="24" t="s">
        <v>101</v>
      </c>
      <c r="N27" s="24" t="s">
        <v>101</v>
      </c>
      <c r="O27" s="24" t="s">
        <v>340</v>
      </c>
      <c r="P27" s="66"/>
      <c r="R27" s="75" t="s">
        <v>417</v>
      </c>
      <c r="S27" s="55"/>
      <c r="T27" s="56"/>
    </row>
    <row r="28" spans="11:20" ht="18" customHeight="1" x14ac:dyDescent="0.2">
      <c r="K28" s="358">
        <v>22</v>
      </c>
      <c r="L28" s="24" t="s">
        <v>100</v>
      </c>
      <c r="M28" s="24" t="s">
        <v>101</v>
      </c>
      <c r="N28" s="24" t="s">
        <v>101</v>
      </c>
      <c r="O28" s="24" t="s">
        <v>341</v>
      </c>
      <c r="P28" s="66"/>
      <c r="R28" s="78" t="s">
        <v>433</v>
      </c>
      <c r="S28" s="55"/>
      <c r="T28" s="56"/>
    </row>
    <row r="29" spans="11:20" ht="18" customHeight="1" x14ac:dyDescent="0.2">
      <c r="K29" s="358">
        <v>23</v>
      </c>
      <c r="L29" s="24" t="s">
        <v>100</v>
      </c>
      <c r="M29" s="24" t="s">
        <v>101</v>
      </c>
      <c r="N29" s="24" t="s">
        <v>101</v>
      </c>
      <c r="O29" s="24" t="s">
        <v>342</v>
      </c>
      <c r="P29" s="66"/>
      <c r="R29" s="78" t="s">
        <v>399</v>
      </c>
      <c r="S29" s="55"/>
      <c r="T29" s="56"/>
    </row>
    <row r="30" spans="11:20" ht="18" customHeight="1" x14ac:dyDescent="0.2">
      <c r="K30" s="358">
        <v>24</v>
      </c>
      <c r="L30" s="24" t="s">
        <v>280</v>
      </c>
      <c r="M30" s="24" t="s">
        <v>148</v>
      </c>
      <c r="N30" s="24" t="s">
        <v>102</v>
      </c>
      <c r="O30" s="24" t="s">
        <v>343</v>
      </c>
      <c r="P30" s="66"/>
      <c r="R30" s="42"/>
      <c r="T30" s="46"/>
    </row>
    <row r="31" spans="11:20" ht="18" customHeight="1" x14ac:dyDescent="0.2">
      <c r="K31" s="358">
        <v>25</v>
      </c>
      <c r="L31" s="24" t="s">
        <v>280</v>
      </c>
      <c r="M31" s="24" t="s">
        <v>148</v>
      </c>
      <c r="N31" s="24" t="s">
        <v>102</v>
      </c>
      <c r="O31" s="24" t="s">
        <v>344</v>
      </c>
      <c r="P31" s="66"/>
      <c r="R31" s="54" t="s">
        <v>412</v>
      </c>
      <c r="S31" s="55"/>
      <c r="T31" s="56"/>
    </row>
    <row r="32" spans="11:20" ht="18" customHeight="1" x14ac:dyDescent="0.2">
      <c r="K32" s="358">
        <v>26</v>
      </c>
      <c r="L32" s="24" t="s">
        <v>280</v>
      </c>
      <c r="M32" s="24" t="s">
        <v>148</v>
      </c>
      <c r="N32" s="24" t="s">
        <v>102</v>
      </c>
      <c r="O32" s="24" t="s">
        <v>345</v>
      </c>
      <c r="P32" s="66"/>
      <c r="R32" s="1017" t="s">
        <v>422</v>
      </c>
      <c r="S32" s="1018"/>
      <c r="T32" s="1019"/>
    </row>
    <row r="33" spans="11:20" ht="18" customHeight="1" x14ac:dyDescent="0.2">
      <c r="K33" s="358">
        <v>27</v>
      </c>
      <c r="L33" s="24" t="s">
        <v>280</v>
      </c>
      <c r="M33" s="24" t="s">
        <v>148</v>
      </c>
      <c r="N33" s="24" t="s">
        <v>102</v>
      </c>
      <c r="O33" s="24" t="s">
        <v>346</v>
      </c>
      <c r="P33" s="66"/>
      <c r="R33" s="78" t="s">
        <v>400</v>
      </c>
      <c r="S33" s="55"/>
      <c r="T33" s="56"/>
    </row>
    <row r="34" spans="11:20" ht="18" customHeight="1" x14ac:dyDescent="0.2">
      <c r="K34" s="358">
        <v>28</v>
      </c>
      <c r="L34" s="24" t="s">
        <v>280</v>
      </c>
      <c r="M34" s="24" t="s">
        <v>148</v>
      </c>
      <c r="N34" s="24" t="s">
        <v>87</v>
      </c>
      <c r="O34" s="24" t="s">
        <v>347</v>
      </c>
      <c r="P34" s="66"/>
      <c r="R34" s="78" t="s">
        <v>401</v>
      </c>
      <c r="S34" s="55"/>
      <c r="T34" s="56"/>
    </row>
    <row r="35" spans="11:20" ht="18" customHeight="1" x14ac:dyDescent="0.2">
      <c r="K35" s="358">
        <v>29</v>
      </c>
      <c r="L35" s="24" t="s">
        <v>280</v>
      </c>
      <c r="M35" s="24" t="s">
        <v>150</v>
      </c>
      <c r="N35" s="24" t="s">
        <v>88</v>
      </c>
      <c r="O35" s="24" t="s">
        <v>348</v>
      </c>
      <c r="P35" s="66"/>
      <c r="R35" s="79" t="s">
        <v>396</v>
      </c>
      <c r="S35" s="80"/>
      <c r="T35" s="81"/>
    </row>
    <row r="36" spans="11:20" ht="18" customHeight="1" x14ac:dyDescent="0.2">
      <c r="K36" s="358">
        <v>30</v>
      </c>
      <c r="L36" s="24" t="s">
        <v>280</v>
      </c>
      <c r="M36" s="24" t="s">
        <v>89</v>
      </c>
      <c r="N36" s="24" t="s">
        <v>92</v>
      </c>
      <c r="O36" s="24" t="s">
        <v>349</v>
      </c>
      <c r="P36" s="66"/>
    </row>
    <row r="37" spans="11:20" ht="18" customHeight="1" x14ac:dyDescent="0.2">
      <c r="K37" s="358">
        <v>31</v>
      </c>
      <c r="L37" s="24" t="s">
        <v>280</v>
      </c>
      <c r="M37" s="24" t="s">
        <v>89</v>
      </c>
      <c r="N37" s="24" t="s">
        <v>93</v>
      </c>
      <c r="O37" s="24" t="s">
        <v>350</v>
      </c>
      <c r="P37" s="66"/>
    </row>
    <row r="38" spans="11:20" ht="18" customHeight="1" x14ac:dyDescent="0.2">
      <c r="K38" s="358">
        <v>32</v>
      </c>
      <c r="L38" s="24" t="s">
        <v>280</v>
      </c>
      <c r="M38" s="24" t="s">
        <v>89</v>
      </c>
      <c r="N38" s="24" t="s">
        <v>94</v>
      </c>
      <c r="O38" s="24" t="s">
        <v>351</v>
      </c>
      <c r="P38" s="66"/>
    </row>
    <row r="39" spans="11:20" ht="18" customHeight="1" x14ac:dyDescent="0.2">
      <c r="K39" s="358">
        <v>33</v>
      </c>
      <c r="L39" s="24" t="s">
        <v>280</v>
      </c>
      <c r="M39" s="24" t="s">
        <v>89</v>
      </c>
      <c r="N39" s="24" t="s">
        <v>90</v>
      </c>
      <c r="O39" s="24" t="s">
        <v>352</v>
      </c>
      <c r="P39" s="66"/>
    </row>
    <row r="40" spans="11:20" ht="18" customHeight="1" x14ac:dyDescent="0.2">
      <c r="K40" s="358">
        <v>34</v>
      </c>
      <c r="L40" s="24" t="s">
        <v>280</v>
      </c>
      <c r="M40" s="24" t="s">
        <v>87</v>
      </c>
      <c r="N40" s="24" t="s">
        <v>103</v>
      </c>
      <c r="O40" s="24" t="s">
        <v>353</v>
      </c>
      <c r="P40" s="66"/>
    </row>
    <row r="41" spans="11:20" ht="18" customHeight="1" x14ac:dyDescent="0.2">
      <c r="K41" s="358">
        <v>35</v>
      </c>
      <c r="L41" s="24" t="s">
        <v>280</v>
      </c>
      <c r="M41" s="24" t="s">
        <v>87</v>
      </c>
      <c r="N41" s="24" t="s">
        <v>95</v>
      </c>
      <c r="O41" s="24" t="s">
        <v>354</v>
      </c>
      <c r="P41" s="66"/>
    </row>
    <row r="42" spans="11:20" ht="18" customHeight="1" x14ac:dyDescent="0.2">
      <c r="K42" s="358">
        <v>36</v>
      </c>
      <c r="L42" s="24" t="s">
        <v>280</v>
      </c>
      <c r="M42" s="24" t="s">
        <v>87</v>
      </c>
      <c r="N42" s="24" t="s">
        <v>104</v>
      </c>
      <c r="O42" s="24" t="s">
        <v>355</v>
      </c>
      <c r="P42" s="66"/>
    </row>
    <row r="43" spans="11:20" ht="18" customHeight="1" x14ac:dyDescent="0.2">
      <c r="K43" s="358">
        <v>37</v>
      </c>
      <c r="L43" s="24" t="s">
        <v>280</v>
      </c>
      <c r="M43" s="24" t="s">
        <v>87</v>
      </c>
      <c r="N43" s="24" t="s">
        <v>114</v>
      </c>
      <c r="O43" s="24" t="s">
        <v>356</v>
      </c>
      <c r="P43" s="66"/>
      <c r="Q43" s="84" t="s">
        <v>405</v>
      </c>
    </row>
    <row r="44" spans="11:20" ht="18" customHeight="1" x14ac:dyDescent="0.2">
      <c r="K44" s="358">
        <v>38</v>
      </c>
      <c r="L44" s="24" t="s">
        <v>280</v>
      </c>
      <c r="M44" s="24" t="s">
        <v>87</v>
      </c>
      <c r="N44" s="24" t="s">
        <v>105</v>
      </c>
      <c r="O44" s="49" t="s">
        <v>357</v>
      </c>
      <c r="P44" s="66"/>
      <c r="Q44" s="52" t="s">
        <v>389</v>
      </c>
      <c r="S44" s="32"/>
    </row>
    <row r="45" spans="11:20" ht="18" customHeight="1" x14ac:dyDescent="0.2">
      <c r="K45" s="358">
        <v>39</v>
      </c>
      <c r="L45" s="24" t="s">
        <v>280</v>
      </c>
      <c r="M45" s="24" t="s">
        <v>89</v>
      </c>
      <c r="N45" s="24" t="s">
        <v>103</v>
      </c>
      <c r="O45" s="51" t="s">
        <v>375</v>
      </c>
      <c r="P45" s="66"/>
      <c r="Q45" s="53" t="s">
        <v>375</v>
      </c>
      <c r="R45" s="33"/>
    </row>
    <row r="46" spans="11:20" ht="18" customHeight="1" x14ac:dyDescent="0.2">
      <c r="K46" s="358">
        <v>40</v>
      </c>
      <c r="L46" s="24" t="s">
        <v>280</v>
      </c>
      <c r="M46" s="24" t="s">
        <v>89</v>
      </c>
      <c r="N46" s="24" t="s">
        <v>103</v>
      </c>
      <c r="O46" s="51" t="s">
        <v>376</v>
      </c>
      <c r="P46" s="66"/>
      <c r="Q46" s="53" t="s">
        <v>376</v>
      </c>
      <c r="R46" s="33"/>
    </row>
    <row r="47" spans="11:20" ht="18" customHeight="1" x14ac:dyDescent="0.2">
      <c r="K47" s="358">
        <v>41</v>
      </c>
      <c r="L47" s="24" t="s">
        <v>280</v>
      </c>
      <c r="M47" s="24" t="s">
        <v>89</v>
      </c>
      <c r="N47" s="24" t="s">
        <v>103</v>
      </c>
      <c r="O47" s="51" t="s">
        <v>377</v>
      </c>
      <c r="P47" s="66"/>
      <c r="Q47" s="53" t="s">
        <v>377</v>
      </c>
      <c r="R47" s="33"/>
    </row>
    <row r="48" spans="11:20" ht="18" customHeight="1" x14ac:dyDescent="0.2">
      <c r="K48" s="358">
        <v>42</v>
      </c>
      <c r="L48" s="24" t="s">
        <v>280</v>
      </c>
      <c r="M48" s="24" t="s">
        <v>89</v>
      </c>
      <c r="N48" s="24" t="s">
        <v>95</v>
      </c>
      <c r="O48" s="51" t="s">
        <v>378</v>
      </c>
      <c r="P48" s="66"/>
      <c r="Q48" s="53" t="s">
        <v>378</v>
      </c>
      <c r="R48" s="33"/>
    </row>
    <row r="49" spans="11:20" ht="18" customHeight="1" x14ac:dyDescent="0.2">
      <c r="K49" s="358">
        <v>43</v>
      </c>
      <c r="L49" s="24" t="s">
        <v>280</v>
      </c>
      <c r="M49" s="24" t="s">
        <v>89</v>
      </c>
      <c r="N49" s="24" t="s">
        <v>95</v>
      </c>
      <c r="O49" s="51" t="s">
        <v>379</v>
      </c>
      <c r="P49" s="66"/>
      <c r="Q49" s="53" t="s">
        <v>379</v>
      </c>
      <c r="R49" s="33"/>
    </row>
    <row r="50" spans="11:20" ht="18" customHeight="1" x14ac:dyDescent="0.2">
      <c r="K50" s="358">
        <v>44</v>
      </c>
      <c r="L50" s="24" t="s">
        <v>280</v>
      </c>
      <c r="M50" s="24" t="s">
        <v>89</v>
      </c>
      <c r="N50" s="24" t="s">
        <v>95</v>
      </c>
      <c r="O50" s="51" t="s">
        <v>380</v>
      </c>
      <c r="P50" s="66"/>
      <c r="Q50" s="53" t="s">
        <v>380</v>
      </c>
      <c r="R50" s="33"/>
    </row>
    <row r="51" spans="11:20" ht="18" customHeight="1" x14ac:dyDescent="0.2">
      <c r="K51" s="358">
        <v>45</v>
      </c>
      <c r="L51" s="24" t="s">
        <v>280</v>
      </c>
      <c r="M51" s="24" t="s">
        <v>89</v>
      </c>
      <c r="N51" s="24" t="s">
        <v>104</v>
      </c>
      <c r="O51" s="51" t="s">
        <v>381</v>
      </c>
      <c r="P51" s="66"/>
      <c r="Q51" s="53" t="s">
        <v>381</v>
      </c>
      <c r="R51" s="33"/>
    </row>
    <row r="52" spans="11:20" ht="18" customHeight="1" x14ac:dyDescent="0.2">
      <c r="K52" s="358">
        <v>46</v>
      </c>
      <c r="L52" s="24" t="s">
        <v>280</v>
      </c>
      <c r="M52" s="24" t="s">
        <v>89</v>
      </c>
      <c r="N52" s="24" t="s">
        <v>104</v>
      </c>
      <c r="O52" s="51" t="s">
        <v>382</v>
      </c>
      <c r="P52" s="66"/>
      <c r="Q52" s="53" t="s">
        <v>382</v>
      </c>
      <c r="R52" s="33"/>
    </row>
    <row r="53" spans="11:20" ht="18" customHeight="1" x14ac:dyDescent="0.2">
      <c r="K53" s="358">
        <v>47</v>
      </c>
      <c r="L53" s="24" t="s">
        <v>280</v>
      </c>
      <c r="M53" s="24" t="s">
        <v>89</v>
      </c>
      <c r="N53" s="24" t="s">
        <v>104</v>
      </c>
      <c r="O53" s="51" t="s">
        <v>383</v>
      </c>
      <c r="P53" s="66"/>
      <c r="Q53" s="53" t="s">
        <v>383</v>
      </c>
      <c r="R53" s="33"/>
    </row>
    <row r="54" spans="11:20" ht="18" customHeight="1" x14ac:dyDescent="0.2">
      <c r="K54" s="358">
        <v>48</v>
      </c>
      <c r="L54" s="24" t="s">
        <v>280</v>
      </c>
      <c r="M54" s="24" t="s">
        <v>89</v>
      </c>
      <c r="N54" s="24" t="s">
        <v>114</v>
      </c>
      <c r="O54" s="51" t="s">
        <v>384</v>
      </c>
      <c r="P54" s="66"/>
      <c r="Q54" s="53" t="s">
        <v>384</v>
      </c>
      <c r="R54" s="33"/>
    </row>
    <row r="55" spans="11:20" ht="18" customHeight="1" x14ac:dyDescent="0.2">
      <c r="K55" s="358">
        <v>49</v>
      </c>
      <c r="L55" s="24" t="s">
        <v>280</v>
      </c>
      <c r="M55" s="24" t="s">
        <v>89</v>
      </c>
      <c r="N55" s="24" t="s">
        <v>114</v>
      </c>
      <c r="O55" s="51" t="s">
        <v>385</v>
      </c>
      <c r="P55" s="66"/>
      <c r="Q55" s="53" t="s">
        <v>385</v>
      </c>
      <c r="R55" s="33"/>
    </row>
    <row r="56" spans="11:20" ht="18" customHeight="1" x14ac:dyDescent="0.2">
      <c r="K56" s="358">
        <v>50</v>
      </c>
      <c r="L56" s="24" t="s">
        <v>280</v>
      </c>
      <c r="M56" s="24" t="s">
        <v>89</v>
      </c>
      <c r="N56" s="24" t="s">
        <v>105</v>
      </c>
      <c r="O56" s="51" t="s">
        <v>386</v>
      </c>
      <c r="P56" s="66"/>
      <c r="Q56" s="53" t="s">
        <v>386</v>
      </c>
      <c r="R56" s="85" t="s">
        <v>405</v>
      </c>
    </row>
    <row r="57" spans="11:20" ht="18" customHeight="1" x14ac:dyDescent="0.2">
      <c r="K57" s="358">
        <v>51</v>
      </c>
      <c r="L57" s="24" t="s">
        <v>280</v>
      </c>
      <c r="M57" s="24" t="s">
        <v>96</v>
      </c>
      <c r="N57" s="24" t="s">
        <v>96</v>
      </c>
      <c r="O57" s="50" t="s">
        <v>387</v>
      </c>
      <c r="P57" s="66"/>
      <c r="Q57" s="72" t="s">
        <v>388</v>
      </c>
      <c r="R57" s="20" t="s">
        <v>390</v>
      </c>
      <c r="S57" s="35"/>
      <c r="T57" s="32"/>
    </row>
    <row r="58" spans="11:20" ht="18" customHeight="1" x14ac:dyDescent="0.2">
      <c r="K58" s="358">
        <v>52</v>
      </c>
      <c r="L58" s="24" t="s">
        <v>280</v>
      </c>
      <c r="M58" s="24" t="s">
        <v>106</v>
      </c>
      <c r="N58" s="24" t="s">
        <v>106</v>
      </c>
      <c r="O58" s="86" t="s">
        <v>627</v>
      </c>
      <c r="P58" s="66"/>
      <c r="R58" s="86" t="s">
        <v>627</v>
      </c>
      <c r="S58" s="36"/>
      <c r="T58" s="37"/>
    </row>
    <row r="59" spans="11:20" ht="18" customHeight="1" x14ac:dyDescent="0.2">
      <c r="K59" s="358">
        <v>53</v>
      </c>
      <c r="L59" s="24" t="s">
        <v>280</v>
      </c>
      <c r="M59" s="24" t="s">
        <v>106</v>
      </c>
      <c r="N59" s="24" t="s">
        <v>106</v>
      </c>
      <c r="O59" s="91" t="s">
        <v>486</v>
      </c>
      <c r="P59" s="66"/>
      <c r="R59" s="91" t="s">
        <v>486</v>
      </c>
      <c r="S59" s="36"/>
      <c r="T59" s="37"/>
    </row>
    <row r="60" spans="11:20" ht="18" customHeight="1" x14ac:dyDescent="0.2">
      <c r="K60" s="358">
        <v>54</v>
      </c>
      <c r="L60" s="24" t="s">
        <v>280</v>
      </c>
      <c r="M60" s="24" t="s">
        <v>106</v>
      </c>
      <c r="N60" s="24" t="s">
        <v>106</v>
      </c>
      <c r="O60" s="38" t="s">
        <v>626</v>
      </c>
      <c r="P60" s="66"/>
      <c r="R60" s="38" t="s">
        <v>626</v>
      </c>
      <c r="S60" s="36"/>
      <c r="T60" s="37"/>
    </row>
    <row r="61" spans="11:20" ht="18" customHeight="1" x14ac:dyDescent="0.2">
      <c r="K61" s="358">
        <v>55</v>
      </c>
      <c r="L61" s="24" t="s">
        <v>280</v>
      </c>
      <c r="M61" s="24" t="s">
        <v>106</v>
      </c>
      <c r="N61" s="24" t="s">
        <v>106</v>
      </c>
      <c r="O61" s="38" t="s">
        <v>625</v>
      </c>
      <c r="P61" s="66"/>
      <c r="R61" s="38" t="s">
        <v>625</v>
      </c>
      <c r="S61" s="36"/>
      <c r="T61" s="37"/>
    </row>
    <row r="62" spans="11:20" ht="18" customHeight="1" x14ac:dyDescent="0.2">
      <c r="K62" s="358">
        <v>56</v>
      </c>
      <c r="L62" s="24" t="s">
        <v>280</v>
      </c>
      <c r="M62" s="24" t="s">
        <v>106</v>
      </c>
      <c r="N62" s="24" t="s">
        <v>106</v>
      </c>
      <c r="O62" s="38" t="s">
        <v>218</v>
      </c>
      <c r="P62" s="66"/>
      <c r="R62" s="38" t="s">
        <v>218</v>
      </c>
      <c r="S62" s="36"/>
      <c r="T62" s="37"/>
    </row>
    <row r="63" spans="11:20" ht="18" customHeight="1" x14ac:dyDescent="0.2">
      <c r="K63" s="358">
        <v>57</v>
      </c>
      <c r="L63" s="24" t="s">
        <v>280</v>
      </c>
      <c r="M63" s="24" t="s">
        <v>106</v>
      </c>
      <c r="N63" s="24" t="s">
        <v>106</v>
      </c>
      <c r="O63" s="38" t="s">
        <v>449</v>
      </c>
      <c r="P63" s="66"/>
      <c r="R63" s="38" t="s">
        <v>449</v>
      </c>
      <c r="S63" s="36"/>
      <c r="T63" s="37"/>
    </row>
    <row r="64" spans="11:20" ht="18" customHeight="1" x14ac:dyDescent="0.2">
      <c r="K64" s="358">
        <v>58</v>
      </c>
      <c r="L64" s="24" t="s">
        <v>280</v>
      </c>
      <c r="M64" s="24" t="s">
        <v>106</v>
      </c>
      <c r="N64" s="24" t="s">
        <v>106</v>
      </c>
      <c r="O64" s="38" t="s">
        <v>219</v>
      </c>
      <c r="P64" s="66"/>
      <c r="R64" s="38" t="s">
        <v>219</v>
      </c>
      <c r="S64" s="36"/>
      <c r="T64" s="37"/>
    </row>
    <row r="65" spans="11:20" ht="18" customHeight="1" x14ac:dyDescent="0.2">
      <c r="K65" s="361" t="s">
        <v>620</v>
      </c>
      <c r="L65" s="24" t="s">
        <v>280</v>
      </c>
      <c r="M65" s="24" t="s">
        <v>106</v>
      </c>
      <c r="N65" s="24" t="s">
        <v>106</v>
      </c>
      <c r="O65" s="259" t="s">
        <v>520</v>
      </c>
      <c r="P65" s="66"/>
      <c r="R65" s="259" t="s">
        <v>520</v>
      </c>
      <c r="S65" s="36"/>
      <c r="T65" s="37"/>
    </row>
    <row r="66" spans="11:20" ht="18" customHeight="1" x14ac:dyDescent="0.2">
      <c r="K66" s="361" t="s">
        <v>621</v>
      </c>
      <c r="L66" s="24" t="s">
        <v>280</v>
      </c>
      <c r="M66" s="24" t="s">
        <v>106</v>
      </c>
      <c r="N66" s="24" t="s">
        <v>106</v>
      </c>
      <c r="O66" s="260" t="s">
        <v>521</v>
      </c>
      <c r="P66" s="66"/>
      <c r="R66" s="260" t="s">
        <v>521</v>
      </c>
      <c r="S66" s="36"/>
      <c r="T66" s="37"/>
    </row>
    <row r="67" spans="11:20" ht="18" customHeight="1" x14ac:dyDescent="0.2">
      <c r="K67" s="358">
        <v>59</v>
      </c>
      <c r="L67" s="24" t="s">
        <v>280</v>
      </c>
      <c r="M67" s="24" t="s">
        <v>106</v>
      </c>
      <c r="N67" s="24" t="s">
        <v>106</v>
      </c>
      <c r="O67" s="24" t="s">
        <v>358</v>
      </c>
      <c r="P67" s="66"/>
      <c r="R67" s="39"/>
      <c r="S67" s="85" t="s">
        <v>405</v>
      </c>
      <c r="T67" s="37"/>
    </row>
    <row r="68" spans="11:20" ht="18" customHeight="1" x14ac:dyDescent="0.2">
      <c r="K68" s="358">
        <v>60</v>
      </c>
      <c r="L68" s="24" t="s">
        <v>280</v>
      </c>
      <c r="M68" s="24" t="s">
        <v>106</v>
      </c>
      <c r="N68" s="24" t="s">
        <v>106</v>
      </c>
      <c r="O68" s="89" t="s">
        <v>631</v>
      </c>
      <c r="P68" s="66"/>
      <c r="R68" s="73"/>
      <c r="S68" s="20" t="s">
        <v>391</v>
      </c>
      <c r="T68" s="35"/>
    </row>
    <row r="69" spans="11:20" ht="18" customHeight="1" x14ac:dyDescent="0.2">
      <c r="K69" s="358">
        <v>61</v>
      </c>
      <c r="L69" s="24" t="s">
        <v>107</v>
      </c>
      <c r="M69" s="24" t="s">
        <v>89</v>
      </c>
      <c r="N69" s="24" t="s">
        <v>93</v>
      </c>
      <c r="O69" s="24" t="s">
        <v>359</v>
      </c>
      <c r="P69" s="66"/>
      <c r="S69" s="86" t="s">
        <v>221</v>
      </c>
      <c r="T69" s="36"/>
    </row>
    <row r="70" spans="11:20" ht="18" customHeight="1" x14ac:dyDescent="0.2">
      <c r="K70" s="358">
        <v>62</v>
      </c>
      <c r="L70" s="24" t="s">
        <v>107</v>
      </c>
      <c r="M70" s="24" t="s">
        <v>89</v>
      </c>
      <c r="N70" s="24" t="s">
        <v>93</v>
      </c>
      <c r="O70" s="24" t="s">
        <v>360</v>
      </c>
      <c r="P70" s="66"/>
      <c r="S70" s="38" t="s">
        <v>222</v>
      </c>
      <c r="T70" s="36"/>
    </row>
    <row r="71" spans="11:20" ht="18" customHeight="1" x14ac:dyDescent="0.2">
      <c r="K71" s="358">
        <v>63</v>
      </c>
      <c r="L71" s="24" t="s">
        <v>107</v>
      </c>
      <c r="M71" s="24" t="s">
        <v>89</v>
      </c>
      <c r="N71" s="24" t="s">
        <v>94</v>
      </c>
      <c r="O71" s="24" t="s">
        <v>361</v>
      </c>
      <c r="P71" s="66"/>
      <c r="S71" s="38" t="s">
        <v>223</v>
      </c>
      <c r="T71" s="36"/>
    </row>
    <row r="72" spans="11:20" ht="18" customHeight="1" x14ac:dyDescent="0.2">
      <c r="K72" s="358">
        <v>64</v>
      </c>
      <c r="L72" s="24" t="s">
        <v>107</v>
      </c>
      <c r="M72" s="24" t="s">
        <v>89</v>
      </c>
      <c r="N72" s="24" t="s">
        <v>94</v>
      </c>
      <c r="O72" s="24" t="s">
        <v>362</v>
      </c>
      <c r="P72" s="66"/>
      <c r="S72" s="38" t="s">
        <v>224</v>
      </c>
      <c r="T72" s="36"/>
    </row>
    <row r="73" spans="11:20" ht="18" customHeight="1" x14ac:dyDescent="0.2">
      <c r="K73" s="358">
        <v>65</v>
      </c>
      <c r="L73" s="24" t="s">
        <v>107</v>
      </c>
      <c r="M73" s="24" t="s">
        <v>89</v>
      </c>
      <c r="N73" s="24" t="s">
        <v>90</v>
      </c>
      <c r="O73" s="24" t="s">
        <v>363</v>
      </c>
      <c r="P73" s="66"/>
      <c r="S73" s="38" t="s">
        <v>225</v>
      </c>
      <c r="T73" s="36"/>
    </row>
    <row r="74" spans="11:20" ht="18" customHeight="1" x14ac:dyDescent="0.2">
      <c r="K74" s="360">
        <v>66</v>
      </c>
      <c r="L74" s="49" t="s">
        <v>107</v>
      </c>
      <c r="M74" s="49" t="s">
        <v>89</v>
      </c>
      <c r="N74" s="49" t="s">
        <v>90</v>
      </c>
      <c r="O74" s="49" t="s">
        <v>364</v>
      </c>
      <c r="P74" s="70"/>
      <c r="S74" s="39" t="s">
        <v>226</v>
      </c>
      <c r="T74" s="36"/>
    </row>
    <row r="75" spans="11:20" x14ac:dyDescent="0.2">
      <c r="K75" s="71">
        <v>100</v>
      </c>
      <c r="L75" s="71" t="s">
        <v>100</v>
      </c>
      <c r="M75" s="71" t="s">
        <v>89</v>
      </c>
      <c r="N75" s="71" t="s">
        <v>438</v>
      </c>
      <c r="O75" s="71" t="s">
        <v>439</v>
      </c>
      <c r="P75" s="71"/>
      <c r="S75" s="73"/>
    </row>
    <row r="76" spans="11:20" x14ac:dyDescent="0.2">
      <c r="K76" s="87">
        <v>101</v>
      </c>
      <c r="L76" s="71" t="s">
        <v>100</v>
      </c>
      <c r="M76" s="71" t="s">
        <v>89</v>
      </c>
      <c r="N76" s="71" t="s">
        <v>438</v>
      </c>
      <c r="O76" s="87" t="s">
        <v>440</v>
      </c>
      <c r="P76" s="71"/>
      <c r="S76" s="73"/>
    </row>
    <row r="77" spans="11:20" x14ac:dyDescent="0.2">
      <c r="K77" s="87">
        <v>105</v>
      </c>
      <c r="L77" s="71" t="s">
        <v>100</v>
      </c>
      <c r="M77" s="71" t="s">
        <v>89</v>
      </c>
      <c r="N77" s="87" t="s">
        <v>81</v>
      </c>
      <c r="O77" s="87" t="s">
        <v>628</v>
      </c>
      <c r="P77" s="71"/>
      <c r="S77" s="73"/>
    </row>
    <row r="78" spans="11:20" x14ac:dyDescent="0.2">
      <c r="K78" s="87">
        <v>103</v>
      </c>
      <c r="L78" s="71" t="s">
        <v>100</v>
      </c>
      <c r="M78" s="71" t="s">
        <v>89</v>
      </c>
      <c r="N78" s="87" t="s">
        <v>83</v>
      </c>
      <c r="O78" s="87" t="s">
        <v>629</v>
      </c>
      <c r="P78" s="71"/>
      <c r="S78" s="73"/>
    </row>
    <row r="79" spans="11:20" x14ac:dyDescent="0.2">
      <c r="K79" s="87"/>
      <c r="L79" s="71"/>
      <c r="M79" s="71"/>
      <c r="N79" s="87"/>
      <c r="O79" s="87"/>
      <c r="P79" s="71"/>
      <c r="S79" s="73"/>
    </row>
    <row r="80" spans="11:20" x14ac:dyDescent="0.2">
      <c r="K80" s="87"/>
      <c r="L80" s="87"/>
      <c r="M80" s="71"/>
      <c r="N80" s="87"/>
      <c r="O80" s="87"/>
      <c r="P80" s="71"/>
      <c r="S80" s="73"/>
    </row>
    <row r="81" spans="11:19" x14ac:dyDescent="0.2">
      <c r="K81" s="87"/>
      <c r="L81" s="87"/>
      <c r="M81" s="71"/>
      <c r="N81" s="87"/>
      <c r="O81" s="87"/>
      <c r="P81" s="71"/>
      <c r="S81" s="73"/>
    </row>
    <row r="82" spans="11:19" x14ac:dyDescent="0.2">
      <c r="K82" s="87"/>
      <c r="L82" s="87"/>
      <c r="M82" s="71"/>
      <c r="N82" s="87"/>
      <c r="O82" s="87"/>
      <c r="P82" s="71"/>
      <c r="S82" s="73"/>
    </row>
    <row r="83" spans="11:19" x14ac:dyDescent="0.2">
      <c r="K83" s="87"/>
      <c r="L83" s="87"/>
      <c r="M83" s="71"/>
      <c r="N83" s="87"/>
      <c r="O83" s="87"/>
      <c r="P83" s="71"/>
      <c r="S83" s="73"/>
    </row>
    <row r="84" spans="11:19" x14ac:dyDescent="0.2">
      <c r="K84" s="87"/>
      <c r="L84" s="87"/>
      <c r="M84" s="87"/>
      <c r="N84" s="87"/>
      <c r="O84" s="87"/>
      <c r="P84" s="87"/>
      <c r="S84" s="73"/>
    </row>
    <row r="85" spans="11:19" x14ac:dyDescent="0.2">
      <c r="K85" s="87"/>
      <c r="L85" s="87"/>
      <c r="M85" s="87"/>
      <c r="N85" s="87"/>
      <c r="O85" s="87"/>
      <c r="P85" s="87"/>
      <c r="S85" s="73"/>
    </row>
    <row r="86" spans="11:19" x14ac:dyDescent="0.2">
      <c r="K86" s="87"/>
      <c r="L86" s="87"/>
      <c r="M86" s="87"/>
      <c r="N86" s="87"/>
      <c r="O86" s="87"/>
      <c r="P86" s="87"/>
      <c r="S86" s="73"/>
    </row>
    <row r="87" spans="11:19" x14ac:dyDescent="0.2">
      <c r="K87" s="87"/>
      <c r="L87" s="87"/>
      <c r="M87" s="87"/>
      <c r="N87" s="87"/>
      <c r="O87" s="87"/>
      <c r="P87" s="87"/>
      <c r="S87" s="73"/>
    </row>
    <row r="88" spans="11:19" x14ac:dyDescent="0.2">
      <c r="K88" s="40"/>
      <c r="L88" s="40"/>
      <c r="M88" s="40" t="s">
        <v>318</v>
      </c>
      <c r="N88" s="40"/>
      <c r="O88" s="40"/>
      <c r="P88" s="41"/>
    </row>
  </sheetData>
  <mergeCells count="14">
    <mergeCell ref="A1:J1"/>
    <mergeCell ref="P1:P2"/>
    <mergeCell ref="Q1:Q2"/>
    <mergeCell ref="R11:T11"/>
    <mergeCell ref="R32:T32"/>
    <mergeCell ref="K1:O1"/>
    <mergeCell ref="R10:T10"/>
    <mergeCell ref="R2:T2"/>
    <mergeCell ref="R3:T3"/>
    <mergeCell ref="R5:T5"/>
    <mergeCell ref="R7:T7"/>
    <mergeCell ref="R8:T8"/>
    <mergeCell ref="R4:T4"/>
    <mergeCell ref="M2:N2"/>
  </mergeCells>
  <phoneticPr fontId="3"/>
  <pageMargins left="0.70866141732283472" right="0.70866141732283472" top="0.74803149606299213" bottom="0.74803149606299213" header="0.31496062992125984" footer="0.31496062992125984"/>
  <pageSetup paperSize="9" scale="30" fitToWidth="0" orientation="landscape" r:id="rId1"/>
  <colBreaks count="1" manualBreakCount="1">
    <brk id="10" max="77"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23</vt:i4>
      </vt:variant>
    </vt:vector>
  </HeadingPairs>
  <TitlesOfParts>
    <vt:vector size="32" baseType="lpstr">
      <vt:lpstr>様式1-3号</vt:lpstr>
      <vt:lpstr>位置図</vt:lpstr>
      <vt:lpstr>田んぼダム位置図</vt:lpstr>
      <vt:lpstr>活動計画書</vt:lpstr>
      <vt:lpstr>加算措置（みどり加算除く）</vt:lpstr>
      <vt:lpstr>様式第１－３別葉a,b</vt:lpstr>
      <vt:lpstr>様式第１－３別葉ｃ</vt:lpstr>
      <vt:lpstr>（別添）位置図 (2)</vt:lpstr>
      <vt:lpstr>【選択肢】</vt:lpstr>
      <vt:lpstr>A.■か□</vt:lpstr>
      <vt:lpstr>B.○か空白</vt:lpstr>
      <vt:lpstr>Ｃ1.計画欄</vt:lpstr>
      <vt:lpstr>Ｃ2.実施欄</vt:lpstr>
      <vt:lpstr>D.農村環境保全活動のテーマ</vt:lpstr>
      <vt:lpstr>E.高度な保全活動</vt:lpstr>
      <vt:lpstr>F.施設</vt:lpstr>
      <vt:lpstr>G.単位</vt:lpstr>
      <vt:lpstr>H1.構成員一覧の分類_農業者</vt:lpstr>
      <vt:lpstr>H2.構成員一覧の分類_農業者以外団体</vt:lpstr>
      <vt:lpstr>Ｉ.金銭出納簿の区分</vt:lpstr>
      <vt:lpstr>Ｊ.金銭出納簿の収支の分類</vt:lpstr>
      <vt:lpstr>K.農村環境保全活動</vt:lpstr>
      <vt:lpstr>L.増進活動</vt:lpstr>
      <vt:lpstr>M.長寿命化</vt:lpstr>
      <vt:lpstr>'（別添）位置図 (2)'!Print_Area</vt:lpstr>
      <vt:lpstr>【選択肢】!Print_Area</vt:lpstr>
      <vt:lpstr>'加算措置（みどり加算除く）'!Print_Area</vt:lpstr>
      <vt:lpstr>活動計画書!Print_Area</vt:lpstr>
      <vt:lpstr>田んぼダム位置図!Print_Area</vt:lpstr>
      <vt:lpstr>'様式1-3号'!Print_Area</vt:lpstr>
      <vt:lpstr>'様式第１－３別葉a,b'!Print_Area</vt:lpstr>
      <vt:lpstr>'様式第１－３別葉ｃ'!Print_Area</vt:lpstr>
    </vt:vector>
  </TitlesOfParts>
  <Company>農林水産省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横川　華枝</dc:creator>
  <cp:lastModifiedBy>伊藤 健助</cp:lastModifiedBy>
  <cp:lastPrinted>2025-10-14T04:02:40Z</cp:lastPrinted>
  <dcterms:created xsi:type="dcterms:W3CDTF">2018-10-11T11:14:30Z</dcterms:created>
  <dcterms:modified xsi:type="dcterms:W3CDTF">2026-06-11T04:48:39Z</dcterms:modified>
</cp:coreProperties>
</file>