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92.168.240.247\企画指導課\多面的機能支払\多面的機能支払関係\R7多面的\R7_ホームページ\R7_様式\"/>
    </mc:Choice>
  </mc:AlternateContent>
  <xr:revisionPtr revIDLastSave="0" documentId="8_{D01D6A6F-E9E5-4FF9-909A-B6F4F889B549}" xr6:coauthVersionLast="47" xr6:coauthVersionMax="47" xr10:uidLastSave="{00000000-0000-0000-0000-000000000000}"/>
  <bookViews>
    <workbookView xWindow="-110" yWindow="-110" windowWidth="38620" windowHeight="21100" tabRatio="825" xr2:uid="{00000000-000D-0000-FFFF-FFFF00000000}"/>
  </bookViews>
  <sheets>
    <sheet name="様式1-3号" sheetId="24" r:id="rId1"/>
    <sheet name="位置図" sheetId="25" r:id="rId2"/>
    <sheet name="田んぼダム位置図" sheetId="56" r:id="rId3"/>
    <sheet name="活動計画書" sheetId="27" r:id="rId4"/>
    <sheet name="加算措置（みどり加算除く）" sheetId="51" r:id="rId5"/>
    <sheet name="様式第１－３別葉a,b" sheetId="60" r:id="rId6"/>
    <sheet name="様式第１－３別葉ｃ" sheetId="61" r:id="rId7"/>
    <sheet name="（別添）位置図 (2)" sheetId="62" r:id="rId8"/>
    <sheet name="【選択肢】" sheetId="30" r:id="rId9"/>
  </sheets>
  <definedNames>
    <definedName name="A.■か□" localSheetId="7">#REF!</definedName>
    <definedName name="A.■か□" localSheetId="2">#REF!</definedName>
    <definedName name="A.■か□" localSheetId="5">#REF!</definedName>
    <definedName name="A.■か□" localSheetId="6">#REF!</definedName>
    <definedName name="A.■か□">【選択肢】!$A$3:$A$4</definedName>
    <definedName name="B.○か空白" localSheetId="7">#REF!</definedName>
    <definedName name="B.○か空白" localSheetId="2">#REF!</definedName>
    <definedName name="B.○か空白" localSheetId="5">#REF!</definedName>
    <definedName name="B.○か空白" localSheetId="6">#REF!</definedName>
    <definedName name="B.○か空白">【選択肢】!$B$3:$B$4</definedName>
    <definedName name="Ｃ1.計画欄" localSheetId="7">#REF!</definedName>
    <definedName name="Ｃ1.計画欄" localSheetId="2">#REF!</definedName>
    <definedName name="Ｃ1.計画欄" localSheetId="5">#REF!</definedName>
    <definedName name="Ｃ1.計画欄" localSheetId="6">#REF!</definedName>
    <definedName name="Ｃ1.計画欄">【選択肢】!$C$3:$C$4</definedName>
    <definedName name="Ｃ2.実施欄" localSheetId="7">#REF!</definedName>
    <definedName name="Ｃ2.実施欄" localSheetId="2">#REF!</definedName>
    <definedName name="Ｃ2.実施欄" localSheetId="5">#REF!</definedName>
    <definedName name="Ｃ2.実施欄" localSheetId="6">#REF!</definedName>
    <definedName name="Ｃ2.実施欄">【選択肢】!$C$3:$C$5</definedName>
    <definedName name="D.農村環境保全活動のテーマ" localSheetId="7">#REF!</definedName>
    <definedName name="D.農村環境保全活動のテーマ" localSheetId="2">#REF!</definedName>
    <definedName name="D.農村環境保全活動のテーマ" localSheetId="5">#REF!</definedName>
    <definedName name="D.農村環境保全活動のテーマ" localSheetId="6">#REF!</definedName>
    <definedName name="D.農村環境保全活動のテーマ">【選択肢】!$D$3:$D$7</definedName>
    <definedName name="E.高度な保全活動" localSheetId="7">#REF!</definedName>
    <definedName name="E.高度な保全活動" localSheetId="2">#REF!</definedName>
    <definedName name="E.高度な保全活動" localSheetId="5">#REF!</definedName>
    <definedName name="E.高度な保全活動" localSheetId="6">#REF!</definedName>
    <definedName name="E.高度な保全活動">【選択肢】!$E$3:$E$12</definedName>
    <definedName name="F.施設" localSheetId="7">#REF!</definedName>
    <definedName name="F.施設" localSheetId="2">#REF!</definedName>
    <definedName name="F.施設" localSheetId="5">#REF!</definedName>
    <definedName name="F.施設" localSheetId="6">#REF!</definedName>
    <definedName name="F.施設">【選択肢】!$F$3:$F$5</definedName>
    <definedName name="G.単位" localSheetId="7">#REF!</definedName>
    <definedName name="G.単位" localSheetId="2">#REF!</definedName>
    <definedName name="G.単位" localSheetId="5">#REF!</definedName>
    <definedName name="G.単位" localSheetId="6">#REF!</definedName>
    <definedName name="G.単位">【選択肢】!$G$3:$G$4</definedName>
    <definedName name="H1.構成員一覧の分類_農業者" localSheetId="7">#REF!</definedName>
    <definedName name="H1.構成員一覧の分類_農業者" localSheetId="2">#REF!</definedName>
    <definedName name="H1.構成員一覧の分類_農業者" localSheetId="5">#REF!</definedName>
    <definedName name="H1.構成員一覧の分類_農業者" localSheetId="6">#REF!</definedName>
    <definedName name="H1.構成員一覧の分類_農業者">【選択肢】!$H$3:$H$6</definedName>
    <definedName name="H2.構成員一覧の分類_農業者以外個人" localSheetId="7">#REF!</definedName>
    <definedName name="H2.構成員一覧の分類_農業者以外個人" localSheetId="2">#REF!</definedName>
    <definedName name="H2.構成員一覧の分類_農業者以外個人" localSheetId="5">#REF!</definedName>
    <definedName name="H2.構成員一覧の分類_農業者以外個人" localSheetId="6">#REF!</definedName>
    <definedName name="H2.構成員一覧の分類_農業者以外個人">#REF!</definedName>
    <definedName name="H2.構成員一覧の分類_農業者以外団体" localSheetId="7">#REF!</definedName>
    <definedName name="H2.構成員一覧の分類_農業者以外団体" localSheetId="2">#REF!</definedName>
    <definedName name="H2.構成員一覧の分類_農業者以外団体" localSheetId="5">#REF!</definedName>
    <definedName name="H2.構成員一覧の分類_農業者以外団体" localSheetId="6">#REF!</definedName>
    <definedName name="H2.構成員一覧の分類_農業者以外団体">【選択肢】!$H$8:$H$16</definedName>
    <definedName name="H3.構成員一覧の分類_農業者以外団体" localSheetId="7">#REF!</definedName>
    <definedName name="H3.構成員一覧の分類_農業者以外団体" localSheetId="2">#REF!</definedName>
    <definedName name="H3.構成員一覧の分類_農業者以外団体" localSheetId="5">#REF!</definedName>
    <definedName name="H3.構成員一覧の分類_農業者以外団体" localSheetId="6">#REF!</definedName>
    <definedName name="H3.構成員一覧の分類_農業者以外団体">#REF!</definedName>
    <definedName name="Ｉ.金銭出納簿の区分" localSheetId="7">#REF!</definedName>
    <definedName name="Ｉ.金銭出納簿の区分" localSheetId="2">#REF!</definedName>
    <definedName name="Ｉ.金銭出納簿の区分" localSheetId="5">#REF!</definedName>
    <definedName name="Ｉ.金銭出納簿の区分" localSheetId="6">#REF!</definedName>
    <definedName name="Ｉ.金銭出納簿の区分">【選択肢】!$I$3:$I$4</definedName>
    <definedName name="Ｊ.金銭出納簿の収支の分類" localSheetId="7">#REF!</definedName>
    <definedName name="Ｊ.金銭出納簿の収支の分類" localSheetId="2">#REF!</definedName>
    <definedName name="Ｊ.金銭出納簿の収支の分類" localSheetId="5">#REF!</definedName>
    <definedName name="Ｊ.金銭出納簿の収支の分類" localSheetId="6">#REF!</definedName>
    <definedName name="Ｊ.金銭出納簿の収支の分類">【選択肢】!$J$3:$J$11</definedName>
    <definedName name="K.農村環境保全活動" localSheetId="7">#REF!</definedName>
    <definedName name="K.農村環境保全活動" localSheetId="2">#REF!</definedName>
    <definedName name="K.農村環境保全活動" localSheetId="5">#REF!</definedName>
    <definedName name="K.農村環境保全活動" localSheetId="6">#REF!</definedName>
    <definedName name="K.農村環境保全活動">【選択肢】!$Q$45:$Q$57</definedName>
    <definedName name="L.増進活動" localSheetId="7">#REF!</definedName>
    <definedName name="L.増進活動" localSheetId="2">#REF!</definedName>
    <definedName name="L.増進活動" localSheetId="5">#REF!</definedName>
    <definedName name="L.増進活動" localSheetId="6">#REF!</definedName>
    <definedName name="L.増進活動">【選択肢】!$R$58:$R$67</definedName>
    <definedName name="M.長寿命化" localSheetId="7">#REF!</definedName>
    <definedName name="M.長寿命化" localSheetId="2">#REF!</definedName>
    <definedName name="M.長寿命化" localSheetId="5">#REF!</definedName>
    <definedName name="M.長寿命化" localSheetId="6">#REF!</definedName>
    <definedName name="M.長寿命化">【選択肢】!$S$69:$S$74</definedName>
    <definedName name="_xlnm.Print_Area" localSheetId="7">'（別添）位置図 (2)'!$A$1:$J$32</definedName>
    <definedName name="_xlnm.Print_Area" localSheetId="8">【選択肢】!$K$1:$T$92</definedName>
    <definedName name="_xlnm.Print_Area" localSheetId="4">'加算措置（みどり加算除く）'!$A$1:$W$117</definedName>
    <definedName name="_xlnm.Print_Area" localSheetId="3">活動計画書!$A$1:$X$192</definedName>
    <definedName name="_xlnm.Print_Area" localSheetId="2">田んぼダム位置図!$A$1:$J$32</definedName>
    <definedName name="_xlnm.Print_Area" localSheetId="0">'様式1-3号'!$A$1:$P$69</definedName>
    <definedName name="_xlnm.Print_Area" localSheetId="5">'様式第１－３別葉a,b'!$A$1:$X$26</definedName>
    <definedName name="_xlnm.Print_Area" localSheetId="6">'様式第１－３別葉ｃ'!$A$1:$AL$30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1" i="51" l="1"/>
  <c r="C100" i="51"/>
  <c r="C64" i="51"/>
  <c r="C63" i="51"/>
  <c r="C62" i="51"/>
  <c r="C61" i="51"/>
  <c r="C60" i="51"/>
  <c r="C59" i="51"/>
  <c r="C32" i="51"/>
  <c r="C31" i="51"/>
  <c r="C30" i="51"/>
  <c r="C29" i="51"/>
  <c r="C28" i="51"/>
  <c r="C27" i="51"/>
  <c r="K149" i="27" l="1"/>
  <c r="K148" i="27"/>
  <c r="K147" i="27"/>
  <c r="K146" i="27"/>
  <c r="K145" i="27"/>
  <c r="AG149" i="27"/>
  <c r="AG187" i="27"/>
  <c r="AG186" i="27"/>
  <c r="AG185" i="27"/>
  <c r="AG184" i="27"/>
  <c r="AG183" i="27"/>
  <c r="AG182" i="27"/>
  <c r="AG181" i="27"/>
  <c r="AG180" i="27"/>
  <c r="AG179" i="27"/>
  <c r="AG178" i="27"/>
  <c r="AG177" i="27"/>
  <c r="J149" i="27"/>
  <c r="J148" i="27"/>
  <c r="J147" i="27"/>
  <c r="J146" i="27"/>
  <c r="AG151" i="27"/>
  <c r="AG148" i="27"/>
  <c r="AG147" i="27"/>
  <c r="AG146" i="27"/>
  <c r="J145" i="27"/>
  <c r="AG145" i="27" l="1"/>
  <c r="AG139" i="27"/>
  <c r="AG138" i="27"/>
  <c r="K139" i="27"/>
  <c r="K138" i="27"/>
  <c r="L138" i="27" s="1"/>
  <c r="K137" i="27"/>
  <c r="L137" i="27" s="1"/>
  <c r="AG137" i="27" s="1"/>
  <c r="K136" i="27"/>
  <c r="L139" i="27"/>
  <c r="L136" i="27"/>
  <c r="AG136" i="27" s="1"/>
  <c r="K135" i="27"/>
  <c r="L135" i="27" s="1"/>
  <c r="AG135" i="27" s="1"/>
  <c r="AG141" i="27"/>
  <c r="AG132" i="27"/>
  <c r="AG131" i="27"/>
  <c r="AG130" i="27"/>
  <c r="AG129" i="27"/>
  <c r="AG128" i="27"/>
  <c r="AG127" i="27"/>
  <c r="AG126" i="27"/>
  <c r="AG125" i="27"/>
  <c r="AG124" i="27"/>
  <c r="AG123" i="27"/>
  <c r="AG122" i="27"/>
  <c r="AG121" i="27"/>
  <c r="AG120" i="27"/>
  <c r="AG119" i="27"/>
  <c r="AG118" i="27"/>
  <c r="AG115" i="27"/>
  <c r="AG114" i="27"/>
  <c r="AG112" i="27"/>
  <c r="AG111" i="27"/>
  <c r="AG110" i="27"/>
  <c r="AG109" i="27"/>
  <c r="AG108" i="27"/>
  <c r="AG92" i="27"/>
  <c r="AG87" i="27"/>
  <c r="AG91" i="27"/>
  <c r="AG90" i="27"/>
  <c r="AG89" i="27"/>
  <c r="AG86" i="27"/>
  <c r="AG85" i="27"/>
  <c r="AG84" i="27"/>
  <c r="AG83" i="27"/>
  <c r="AG82" i="27"/>
  <c r="L151" i="27" l="1"/>
  <c r="L149" i="27"/>
  <c r="L148" i="27"/>
  <c r="L147" i="27"/>
  <c r="L146" i="27"/>
  <c r="L145" i="27"/>
  <c r="M125" i="27"/>
  <c r="M124" i="27"/>
  <c r="M123" i="27"/>
  <c r="M122" i="27"/>
  <c r="M121" i="27"/>
  <c r="M120" i="27"/>
  <c r="M119" i="27"/>
  <c r="M118" i="27"/>
  <c r="M17" i="61" l="1"/>
  <c r="K17" i="61"/>
  <c r="I17" i="61"/>
  <c r="G17" i="61"/>
  <c r="E17" i="61"/>
  <c r="AE15" i="61"/>
  <c r="AB15" i="61"/>
  <c r="Y15" i="61"/>
  <c r="V15" i="61"/>
  <c r="S15" i="61"/>
  <c r="AE13" i="61"/>
  <c r="AB13" i="61"/>
  <c r="Y13" i="61"/>
  <c r="V13" i="61"/>
  <c r="S13" i="61"/>
  <c r="AE11" i="61"/>
  <c r="AB11" i="61"/>
  <c r="Y11" i="61"/>
  <c r="V11" i="61"/>
  <c r="S11" i="61"/>
  <c r="AE9" i="61"/>
  <c r="AB9" i="61"/>
  <c r="Y9" i="61"/>
  <c r="V9" i="61"/>
  <c r="S9" i="61"/>
  <c r="AE7" i="61"/>
  <c r="AB7" i="61"/>
  <c r="Y7" i="61"/>
  <c r="V7" i="61"/>
  <c r="S7" i="61"/>
  <c r="AE5" i="61"/>
  <c r="AB5" i="61"/>
  <c r="AB17" i="61" s="1"/>
  <c r="Y5" i="61"/>
  <c r="Y17" i="61" s="1"/>
  <c r="V5" i="61"/>
  <c r="V17" i="61" s="1"/>
  <c r="S5" i="61"/>
  <c r="S17" i="61" s="1"/>
  <c r="C66" i="51"/>
  <c r="I64" i="51"/>
  <c r="I63" i="51"/>
  <c r="I62" i="51"/>
  <c r="I61" i="51"/>
  <c r="I60" i="51"/>
  <c r="I59" i="51"/>
  <c r="C34" i="51"/>
  <c r="I32" i="51"/>
  <c r="I31" i="51"/>
  <c r="I30" i="51"/>
  <c r="I29" i="51"/>
  <c r="I28" i="51"/>
  <c r="I27" i="51"/>
  <c r="F44" i="27"/>
  <c r="I44" i="27" s="1"/>
  <c r="I43" i="27"/>
  <c r="F42" i="27"/>
  <c r="I42" i="27" s="1"/>
  <c r="I41" i="27"/>
  <c r="F40" i="27"/>
  <c r="I40" i="27" s="1"/>
  <c r="I47" i="27" s="1"/>
  <c r="I39" i="27"/>
  <c r="I34" i="51" l="1"/>
  <c r="AE17" i="61"/>
  <c r="I66" i="51"/>
  <c r="O112" i="51" l="1"/>
  <c r="O110" i="51"/>
  <c r="O108" i="51"/>
  <c r="O106" i="51"/>
  <c r="S100" i="51"/>
  <c r="O100" i="51"/>
  <c r="M45" i="51"/>
  <c r="I45" i="51"/>
  <c r="E49" i="51" s="1"/>
  <c r="K50" i="51" s="1"/>
  <c r="R50" i="51" s="1"/>
  <c r="P43" i="51"/>
  <c r="P42" i="51"/>
  <c r="M141" i="27"/>
  <c r="M139" i="27"/>
  <c r="M138" i="27"/>
  <c r="M137" i="27"/>
  <c r="M136" i="27"/>
  <c r="M135" i="27"/>
  <c r="M132" i="27"/>
  <c r="M131" i="27"/>
  <c r="M130" i="27"/>
  <c r="M129" i="27"/>
  <c r="M128" i="27"/>
  <c r="M127" i="27"/>
  <c r="M126" i="27"/>
  <c r="M92" i="27"/>
  <c r="M91" i="27"/>
  <c r="M90" i="27"/>
  <c r="M89" i="27"/>
  <c r="M87" i="27"/>
  <c r="M86" i="27"/>
  <c r="M85" i="27"/>
  <c r="M84" i="27"/>
  <c r="M83" i="27"/>
  <c r="M82" i="27"/>
  <c r="T47" i="27"/>
  <c r="C47" i="27"/>
  <c r="C46" i="27"/>
  <c r="O57" i="24"/>
  <c r="I46" i="27"/>
  <c r="C33" i="27"/>
  <c r="C32" i="27"/>
  <c r="F31" i="27"/>
  <c r="I31" i="27" s="1"/>
  <c r="I30" i="27"/>
  <c r="F29" i="27"/>
  <c r="I29" i="27" s="1"/>
  <c r="I28" i="27"/>
  <c r="F27" i="27"/>
  <c r="I27" i="27" s="1"/>
  <c r="I26" i="27"/>
  <c r="F25" i="27"/>
  <c r="I25" i="27" s="1"/>
  <c r="I24" i="27"/>
  <c r="F23" i="27"/>
  <c r="I23" i="27" s="1"/>
  <c r="I22" i="27"/>
  <c r="F21" i="27"/>
  <c r="I21" i="27" s="1"/>
  <c r="I20" i="27"/>
  <c r="C16" i="27"/>
  <c r="C15" i="27"/>
  <c r="I13" i="27"/>
  <c r="I12" i="27"/>
  <c r="I11" i="27"/>
  <c r="I10" i="27"/>
  <c r="I9" i="27"/>
  <c r="I16" i="27" s="1"/>
  <c r="I8" i="27"/>
  <c r="I15" i="27" s="1"/>
  <c r="B65" i="24"/>
  <c r="L47" i="24"/>
  <c r="L46" i="24"/>
  <c r="L45" i="24"/>
  <c r="L44" i="24"/>
  <c r="H36" i="24"/>
  <c r="H34" i="24"/>
  <c r="H32" i="24"/>
  <c r="E54" i="51" l="1"/>
  <c r="K55" i="51" s="1"/>
  <c r="R55" i="51" s="1"/>
  <c r="P45" i="51"/>
  <c r="G47" i="51" s="1"/>
  <c r="I32" i="27"/>
  <c r="I33" i="27"/>
</calcChain>
</file>

<file path=xl/sharedStrings.xml><?xml version="1.0" encoding="utf-8"?>
<sst xmlns="http://schemas.openxmlformats.org/spreadsheetml/2006/main" count="1096" uniqueCount="635">
  <si>
    <t>活動項目</t>
    <rPh sb="0" eb="2">
      <t>カツドウ</t>
    </rPh>
    <rPh sb="2" eb="4">
      <t>コウモク</t>
    </rPh>
    <phoneticPr fontId="4"/>
  </si>
  <si>
    <t>計画</t>
    <rPh sb="0" eb="2">
      <t>ケイカク</t>
    </rPh>
    <phoneticPr fontId="4"/>
  </si>
  <si>
    <t>水路</t>
    <rPh sb="0" eb="2">
      <t>スイロ</t>
    </rPh>
    <phoneticPr fontId="4"/>
  </si>
  <si>
    <t>農道</t>
    <rPh sb="0" eb="2">
      <t>ノウドウ</t>
    </rPh>
    <phoneticPr fontId="4"/>
  </si>
  <si>
    <t>ため池</t>
    <rPh sb="2" eb="3">
      <t>イケ</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</si>
  <si>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</si>
  <si>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t>
    <phoneticPr fontId="4"/>
  </si>
  <si>
    <t>年度</t>
    <rPh sb="0" eb="2">
      <t>ネンド</t>
    </rPh>
    <phoneticPr fontId="4"/>
  </si>
  <si>
    <t>特定非営利活動法人化</t>
    <rPh sb="0" eb="2">
      <t>トクテイ</t>
    </rPh>
    <rPh sb="2" eb="5">
      <t>ヒエイリ</t>
    </rPh>
    <rPh sb="5" eb="7">
      <t>カツドウ</t>
    </rPh>
    <rPh sb="7" eb="9">
      <t>ホウジン</t>
    </rPh>
    <rPh sb="9" eb="10">
      <t>カ</t>
    </rPh>
    <phoneticPr fontId="4"/>
  </si>
  <si>
    <t>広域活動組織の設立</t>
    <rPh sb="0" eb="2">
      <t>コウイキ</t>
    </rPh>
    <rPh sb="2" eb="4">
      <t>カツドウ</t>
    </rPh>
    <rPh sb="4" eb="6">
      <t>ソシキ</t>
    </rPh>
    <rPh sb="7" eb="9">
      <t>セツリツ</t>
    </rPh>
    <phoneticPr fontId="4"/>
  </si>
  <si>
    <t>延べ数量</t>
    <rPh sb="0" eb="1">
      <t>ノ</t>
    </rPh>
    <rPh sb="2" eb="4">
      <t>スウリョウ</t>
    </rPh>
    <phoneticPr fontId="4"/>
  </si>
  <si>
    <t>活動内容</t>
    <rPh sb="0" eb="2">
      <t>カツドウ</t>
    </rPh>
    <rPh sb="2" eb="4">
      <t>ナイヨウ</t>
    </rPh>
    <phoneticPr fontId="4"/>
  </si>
  <si>
    <t>共通</t>
    <rPh sb="0" eb="2">
      <t>キョウツウ</t>
    </rPh>
    <phoneticPr fontId="4"/>
  </si>
  <si>
    <t>農用地</t>
    <phoneticPr fontId="4"/>
  </si>
  <si>
    <t>実践活動</t>
    <phoneticPr fontId="4"/>
  </si>
  <si>
    <t>取組</t>
    <rPh sb="0" eb="2">
      <t>トリクミ</t>
    </rPh>
    <phoneticPr fontId="4"/>
  </si>
  <si>
    <t>山間農業地域</t>
    <rPh sb="0" eb="2">
      <t>サンカン</t>
    </rPh>
    <rPh sb="2" eb="4">
      <t>ノウギョウ</t>
    </rPh>
    <rPh sb="4" eb="6">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</si>
  <si>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</si>
  <si>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</si>
  <si>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都市的地域</t>
    <rPh sb="0" eb="3">
      <t>トシテキ</t>
    </rPh>
    <rPh sb="3" eb="5">
      <t>チイキ</t>
    </rPh>
    <phoneticPr fontId="4"/>
  </si>
  <si>
    <t>合計</t>
    <rPh sb="0" eb="2">
      <t>ゴウケイ</t>
    </rPh>
    <phoneticPr fontId="4"/>
  </si>
  <si>
    <t>草地</t>
    <rPh sb="0" eb="1">
      <t>ソウ</t>
    </rPh>
    <rPh sb="1" eb="2">
      <t>チ</t>
    </rPh>
    <phoneticPr fontId="4"/>
  </si>
  <si>
    <t>畑</t>
    <rPh sb="0" eb="1">
      <t>ハタ</t>
    </rPh>
    <phoneticPr fontId="4"/>
  </si>
  <si>
    <t>田</t>
    <rPh sb="0" eb="1">
      <t>タ</t>
    </rPh>
    <phoneticPr fontId="4"/>
  </si>
  <si>
    <t>交付単価</t>
    <rPh sb="0" eb="4">
      <t>コウフタンカ</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</si>
  <si>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</si>
  <si>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</si>
  <si>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</si>
  <si>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</si>
  <si>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活動開始年度</t>
    <rPh sb="0" eb="2">
      <t>カツドウ</t>
    </rPh>
    <rPh sb="2" eb="4">
      <t>カイシ</t>
    </rPh>
    <rPh sb="4" eb="6">
      <t>ネンド</t>
    </rPh>
    <phoneticPr fontId="4"/>
  </si>
  <si>
    <t>Ⅰ．地区の概要</t>
    <rPh sb="2" eb="4">
      <t>チク</t>
    </rPh>
    <rPh sb="5" eb="7">
      <t>ガイヨウ</t>
    </rPh>
    <phoneticPr fontId="4"/>
  </si>
  <si>
    <t>年当たり交付金額</t>
    <rPh sb="0" eb="1">
      <t>ネン</t>
    </rPh>
    <rPh sb="1" eb="2">
      <t>ア</t>
    </rPh>
    <rPh sb="4" eb="7">
      <t>コウフキン</t>
    </rPh>
    <rPh sb="7" eb="8">
      <t>ガク</t>
    </rPh>
    <phoneticPr fontId="4"/>
  </si>
  <si>
    <t>地域振興立法８法の適用</t>
    <rPh sb="0" eb="2">
      <t>チイキ</t>
    </rPh>
    <rPh sb="2" eb="4">
      <t>シンコウ</t>
    </rPh>
    <rPh sb="4" eb="6">
      <t>リッポウ</t>
    </rPh>
    <rPh sb="7" eb="8">
      <t>ホウ</t>
    </rPh>
    <rPh sb="9" eb="11">
      <t>テキヨウ</t>
    </rPh>
    <phoneticPr fontId="4"/>
  </si>
  <si>
    <t>農業地域類型</t>
    <rPh sb="0" eb="2">
      <t>ノウギョウ</t>
    </rPh>
    <rPh sb="2" eb="4">
      <t>チイキ</t>
    </rPh>
    <rPh sb="4" eb="6">
      <t>ルイケイ</t>
    </rPh>
    <phoneticPr fontId="4"/>
  </si>
  <si>
    <t>集落数</t>
    <rPh sb="0" eb="3">
      <t>シュウラクスウ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</si>
  <si>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</si>
  <si>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</si>
  <si>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</si>
  <si>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</si>
  <si>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</si>
  <si>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</si>
  <si>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t>
    <phoneticPr fontId="4"/>
  </si>
  <si>
    <t>地目を田から畑に変更する面積</t>
    <phoneticPr fontId="4"/>
  </si>
  <si>
    <t>内容</t>
    <rPh sb="0" eb="2">
      <t>ナイヨウ</t>
    </rPh>
    <phoneticPr fontId="4"/>
  </si>
  <si>
    <t/>
  </si>
  <si>
    <t>実施予定年度</t>
    <rPh sb="0" eb="2">
      <t>ジッシ</t>
    </rPh>
    <rPh sb="2" eb="4">
      <t>ヨテイ</t>
    </rPh>
    <rPh sb="4" eb="6">
      <t>ネンド</t>
    </rPh>
    <phoneticPr fontId="4"/>
  </si>
  <si>
    <t>施設区分</t>
    <rPh sb="0" eb="2">
      <t>シセツ</t>
    </rPh>
    <rPh sb="2" eb="4">
      <t>クブン</t>
    </rPh>
    <phoneticPr fontId="4"/>
  </si>
  <si>
    <t>○</t>
  </si>
  <si>
    <t>施設の軽微な補修</t>
    <rPh sb="0" eb="2">
      <t>シセツ</t>
    </rPh>
    <rPh sb="3" eb="5">
      <t>ケイビ</t>
    </rPh>
    <rPh sb="6" eb="8">
      <t>ホシュウ</t>
    </rPh>
    <phoneticPr fontId="4"/>
  </si>
  <si>
    <t>備考</t>
    <rPh sb="0" eb="2">
      <t>ビコウ</t>
    </rPh>
    <phoneticPr fontId="4"/>
  </si>
  <si>
    <t>農業者</t>
    <rPh sb="0" eb="3">
      <t>ノウギョウシャ</t>
    </rPh>
    <phoneticPr fontId="4"/>
  </si>
  <si>
    <t>項目</t>
    <rPh sb="0" eb="2">
      <t>コウモク</t>
    </rPh>
    <phoneticPr fontId="4"/>
  </si>
  <si>
    <t>計</t>
    <rPh sb="0" eb="1">
      <t>ケイ</t>
    </rPh>
    <phoneticPr fontId="4"/>
  </si>
  <si>
    <t>個人</t>
    <rPh sb="0" eb="2">
      <t>コジン</t>
    </rPh>
    <phoneticPr fontId="4"/>
  </si>
  <si>
    <t>農業者以外</t>
    <rPh sb="0" eb="3">
      <t>ノウギョウシャ</t>
    </rPh>
    <rPh sb="3" eb="5">
      <t>イガイ</t>
    </rPh>
    <phoneticPr fontId="4"/>
  </si>
  <si>
    <t>所在地</t>
    <rPh sb="0" eb="3">
      <t>ショザイチ</t>
    </rPh>
    <phoneticPr fontId="4"/>
  </si>
  <si>
    <t>＜活動の計画＞</t>
    <rPh sb="1" eb="3">
      <t>カツドウ</t>
    </rPh>
    <rPh sb="4" eb="6">
      <t>ケイカク</t>
    </rPh>
    <phoneticPr fontId="4"/>
  </si>
  <si>
    <t>■</t>
    <phoneticPr fontId="4"/>
  </si>
  <si>
    <t>別紙１</t>
    <rPh sb="0" eb="2">
      <t>ベッシ</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</si>
  <si>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</si>
  <si>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</si>
  <si>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</si>
  <si>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交付金の
交付年数</t>
    <rPh sb="0" eb="3">
      <t>コウフキン</t>
    </rPh>
    <rPh sb="5" eb="7">
      <t>コウフ</t>
    </rPh>
    <rPh sb="7" eb="9">
      <t>ネンスウ</t>
    </rPh>
    <phoneticPr fontId="4"/>
  </si>
  <si>
    <t>農地維持支払</t>
  </si>
  <si>
    <t>中山間地域等
直接支払</t>
    <phoneticPr fontId="4"/>
  </si>
  <si>
    <t>環境保全型農業直接支払</t>
    <phoneticPr fontId="4"/>
  </si>
  <si>
    <t>採草放牧地</t>
    <rPh sb="0" eb="2">
      <t>サイソウ</t>
    </rPh>
    <rPh sb="2" eb="5">
      <t>ホウボクチ</t>
    </rPh>
    <phoneticPr fontId="4"/>
  </si>
  <si>
    <t>傾斜</t>
    <rPh sb="0" eb="2">
      <t>ケイシャ</t>
    </rPh>
    <phoneticPr fontId="4"/>
  </si>
  <si>
    <t>取組面積</t>
    <rPh sb="0" eb="2">
      <t>トリクミ</t>
    </rPh>
    <rPh sb="2" eb="4">
      <t>メンセキ</t>
    </rPh>
    <phoneticPr fontId="4"/>
  </si>
  <si>
    <t>農業用施設
（多面支払）</t>
    <rPh sb="0" eb="3">
      <t>ノウギョウヨウ</t>
    </rPh>
    <rPh sb="3" eb="5">
      <t>シセツ</t>
    </rPh>
    <rPh sb="7" eb="9">
      <t>タメン</t>
    </rPh>
    <rPh sb="9" eb="11">
      <t>シハラ</t>
    </rPh>
    <phoneticPr fontId="4"/>
  </si>
  <si>
    <t>別添１「実施区域位置図」のとおり　</t>
    <rPh sb="0" eb="2">
      <t>ベッテン</t>
    </rPh>
    <rPh sb="4" eb="6">
      <t>ジッシ</t>
    </rPh>
    <rPh sb="6" eb="8">
      <t>クイキ</t>
    </rPh>
    <rPh sb="8" eb="10">
      <t>イチ</t>
    </rPh>
    <rPh sb="10" eb="11">
      <t>ズ</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</si>
  <si>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</si>
  <si>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</si>
  <si>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</si>
  <si>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</si>
  <si>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</si>
  <si>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t>
    <phoneticPr fontId="4"/>
  </si>
  <si>
    <t>組織名</t>
    <phoneticPr fontId="4"/>
  </si>
  <si>
    <t>代表者氏名</t>
    <phoneticPr fontId="4"/>
  </si>
  <si>
    <t>（別紙1）</t>
    <rPh sb="1" eb="3">
      <t>ベッシ</t>
    </rPh>
    <phoneticPr fontId="4"/>
  </si>
  <si>
    <t>（１）農地維持支払</t>
    <rPh sb="3" eb="5">
      <t>ノウチ</t>
    </rPh>
    <rPh sb="5" eb="7">
      <t>イジ</t>
    </rPh>
    <rPh sb="7" eb="9">
      <t>シハライ</t>
    </rPh>
    <phoneticPr fontId="4"/>
  </si>
  <si>
    <t>水路</t>
    <rPh sb="0" eb="2">
      <t>スイロ</t>
    </rPh>
    <phoneticPr fontId="3"/>
  </si>
  <si>
    <t>農道</t>
    <rPh sb="0" eb="2">
      <t>ノウドウ</t>
    </rPh>
    <phoneticPr fontId="3"/>
  </si>
  <si>
    <t>ため池</t>
    <rPh sb="2" eb="3">
      <t>イケ</t>
    </rPh>
    <phoneticPr fontId="3"/>
  </si>
  <si>
    <t>区分</t>
    <rPh sb="0" eb="2">
      <t>クブン</t>
    </rPh>
    <phoneticPr fontId="4"/>
  </si>
  <si>
    <t>取組</t>
    <rPh sb="0" eb="2">
      <t>トリクミ</t>
    </rPh>
    <phoneticPr fontId="12"/>
  </si>
  <si>
    <t>点検</t>
    <rPh sb="0" eb="2">
      <t>テンケン</t>
    </rPh>
    <phoneticPr fontId="12"/>
  </si>
  <si>
    <t>計画策定</t>
    <rPh sb="0" eb="2">
      <t>ケイカク</t>
    </rPh>
    <rPh sb="2" eb="4">
      <t>サクテイ</t>
    </rPh>
    <phoneticPr fontId="12"/>
  </si>
  <si>
    <t>研修</t>
    <rPh sb="0" eb="2">
      <t>ケンシュウ</t>
    </rPh>
    <phoneticPr fontId="12"/>
  </si>
  <si>
    <t>実践活動</t>
    <rPh sb="0" eb="2">
      <t>ジッセン</t>
    </rPh>
    <rPh sb="2" eb="4">
      <t>カツドウ</t>
    </rPh>
    <phoneticPr fontId="12"/>
  </si>
  <si>
    <t>ため池</t>
    <rPh sb="2" eb="3">
      <t>イケ</t>
    </rPh>
    <phoneticPr fontId="12"/>
  </si>
  <si>
    <t>共通</t>
    <rPh sb="0" eb="2">
      <t>キョウツウ</t>
    </rPh>
    <phoneticPr fontId="12"/>
  </si>
  <si>
    <t>農用地</t>
    <rPh sb="0" eb="3">
      <t>ノウヨウチ</t>
    </rPh>
    <phoneticPr fontId="12"/>
  </si>
  <si>
    <t>水路</t>
    <rPh sb="0" eb="2">
      <t>スイロ</t>
    </rPh>
    <phoneticPr fontId="12"/>
  </si>
  <si>
    <t>農道</t>
    <rPh sb="0" eb="2">
      <t>ノウドウ</t>
    </rPh>
    <phoneticPr fontId="12"/>
  </si>
  <si>
    <t>水質保全</t>
    <rPh sb="0" eb="2">
      <t>スイシツ</t>
    </rPh>
    <rPh sb="2" eb="4">
      <t>ホゼン</t>
    </rPh>
    <phoneticPr fontId="12"/>
  </si>
  <si>
    <t>啓発・普及</t>
    <rPh sb="0" eb="2">
      <t>ケイハツ</t>
    </rPh>
    <rPh sb="3" eb="5">
      <t>フキュウ</t>
    </rPh>
    <phoneticPr fontId="12"/>
  </si>
  <si>
    <t>-</t>
    <phoneticPr fontId="12"/>
  </si>
  <si>
    <t>事務処理</t>
    <rPh sb="0" eb="2">
      <t>ジム</t>
    </rPh>
    <rPh sb="2" eb="4">
      <t>ショリ</t>
    </rPh>
    <phoneticPr fontId="12"/>
  </si>
  <si>
    <t>会議</t>
    <rPh sb="0" eb="2">
      <t>カイギ</t>
    </rPh>
    <phoneticPr fontId="12"/>
  </si>
  <si>
    <t>農地維持</t>
    <rPh sb="0" eb="2">
      <t>ノウチ</t>
    </rPh>
    <rPh sb="2" eb="4">
      <t>イジ</t>
    </rPh>
    <phoneticPr fontId="12"/>
  </si>
  <si>
    <t>推進活動</t>
    <rPh sb="0" eb="2">
      <t>スイシン</t>
    </rPh>
    <rPh sb="2" eb="4">
      <t>カツドウ</t>
    </rPh>
    <phoneticPr fontId="12"/>
  </si>
  <si>
    <t>機能診断</t>
    <rPh sb="0" eb="2">
      <t>キノウ</t>
    </rPh>
    <rPh sb="2" eb="4">
      <t>シンダン</t>
    </rPh>
    <phoneticPr fontId="12"/>
  </si>
  <si>
    <t>生態系保全</t>
    <rPh sb="0" eb="3">
      <t>セイタイケイ</t>
    </rPh>
    <rPh sb="3" eb="5">
      <t>ホゼン</t>
    </rPh>
    <phoneticPr fontId="12"/>
  </si>
  <si>
    <t>景観形成・生活環境保全</t>
    <rPh sb="0" eb="2">
      <t>ケイカン</t>
    </rPh>
    <rPh sb="2" eb="4">
      <t>ケイセイ</t>
    </rPh>
    <rPh sb="5" eb="7">
      <t>セイカツ</t>
    </rPh>
    <rPh sb="7" eb="9">
      <t>カンキョウ</t>
    </rPh>
    <rPh sb="9" eb="11">
      <t>ホゼン</t>
    </rPh>
    <phoneticPr fontId="12"/>
  </si>
  <si>
    <t>資源循環</t>
    <rPh sb="0" eb="2">
      <t>シゲン</t>
    </rPh>
    <rPh sb="2" eb="4">
      <t>ジュンカン</t>
    </rPh>
    <phoneticPr fontId="12"/>
  </si>
  <si>
    <t>増進活動</t>
    <rPh sb="0" eb="2">
      <t>ゾウシン</t>
    </rPh>
    <rPh sb="2" eb="4">
      <t>カツドウ</t>
    </rPh>
    <phoneticPr fontId="12"/>
  </si>
  <si>
    <t>長寿命化</t>
    <rPh sb="0" eb="4">
      <t>チョウジュミョウカ</t>
    </rPh>
    <phoneticPr fontId="12"/>
  </si>
  <si>
    <t>Ⅱ． １号事業（多面的機能支払）</t>
    <phoneticPr fontId="4"/>
  </si>
  <si>
    <t>　（１）農地維持支払</t>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</si>
  <si>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</si>
  <si>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３．活動の計画</t>
    <rPh sb="2" eb="4">
      <t>カツドウ</t>
    </rPh>
    <rPh sb="5" eb="7">
      <t>ケイカク</t>
    </rPh>
    <phoneticPr fontId="4"/>
  </si>
  <si>
    <t>中山間
直払</t>
    <rPh sb="0" eb="3">
      <t>チュウサンカン</t>
    </rPh>
    <rPh sb="4" eb="6">
      <t>チョクバライ</t>
    </rPh>
    <phoneticPr fontId="4"/>
  </si>
  <si>
    <t>多面
支払</t>
    <rPh sb="0" eb="2">
      <t>タメン</t>
    </rPh>
    <rPh sb="3" eb="5">
      <t>シハライ</t>
    </rPh>
    <rPh sb="4" eb="5">
      <t>バライ</t>
    </rPh>
    <phoneticPr fontId="4"/>
  </si>
  <si>
    <t>水田貯留・地下水かん養</t>
    <rPh sb="0" eb="2">
      <t>スイデン</t>
    </rPh>
    <rPh sb="2" eb="4">
      <t>チョリュウ</t>
    </rPh>
    <rPh sb="5" eb="8">
      <t>チカスイ</t>
    </rPh>
    <rPh sb="10" eb="11">
      <t>ヨウ</t>
    </rPh>
    <phoneticPr fontId="12"/>
  </si>
  <si>
    <t>地域資源の適切な保全管理のための推進活動について、１）～４）を記入してください。</t>
    <rPh sb="31" eb="33">
      <t>キニュウ</t>
    </rPh>
    <phoneticPr fontId="4"/>
  </si>
  <si>
    <t>（ふりがな）</t>
    <phoneticPr fontId="4"/>
  </si>
  <si>
    <t xml:space="preserve"> Ⅱ． １号事業（多面的機能支払）</t>
    <phoneticPr fontId="4"/>
  </si>
  <si>
    <t>環境
直払※２</t>
    <rPh sb="0" eb="2">
      <t>カンキョウ</t>
    </rPh>
    <rPh sb="3" eb="5">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</si>
  <si>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</si>
  <si>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</si>
  <si>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</si>
  <si>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</si>
  <si>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（２）資源向上支払（共同）</t>
    <phoneticPr fontId="4"/>
  </si>
  <si>
    <t>（３）資源向上支払（長寿命化）</t>
    <rPh sb="10" eb="14">
      <t>チョウジュミョウカ</t>
    </rPh>
    <phoneticPr fontId="4"/>
  </si>
  <si>
    <t>－</t>
    <phoneticPr fontId="3"/>
  </si>
  <si>
    <t>×</t>
    <phoneticPr fontId="3"/>
  </si>
  <si>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</si>
  <si>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</si>
  <si>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年当たり交付上限額</t>
    <rPh sb="0" eb="1">
      <t>ネン</t>
    </rPh>
    <rPh sb="1" eb="2">
      <t>ア</t>
    </rPh>
    <rPh sb="4" eb="6">
      <t>コウフ</t>
    </rPh>
    <rPh sb="6" eb="8">
      <t>ジョウゲン</t>
    </rPh>
    <rPh sb="8" eb="9">
      <t>ガク</t>
    </rPh>
    <phoneticPr fontId="4"/>
  </si>
  <si>
    <t>この線より上に行を挿入してください。</t>
    <rPh sb="2" eb="3">
      <t>セン</t>
    </rPh>
    <rPh sb="5" eb="6">
      <t>ウエ</t>
    </rPh>
    <rPh sb="7" eb="8">
      <t>ギョウ</t>
    </rPh>
    <rPh sb="9" eb="11">
      <t>ソウニュウ</t>
    </rPh>
    <phoneticPr fontId="4"/>
  </si>
  <si>
    <t>km</t>
    <phoneticPr fontId="3"/>
  </si>
  <si>
    <t>箇所</t>
    <rPh sb="0" eb="2">
      <t>カショ</t>
    </rPh>
    <phoneticPr fontId="3"/>
  </si>
  <si>
    <t>★実施する月に○を記入してください。</t>
    <rPh sb="1" eb="3">
      <t>ジッシ</t>
    </rPh>
    <rPh sb="5" eb="6">
      <t>ツキ</t>
    </rPh>
    <rPh sb="9" eb="11">
      <t>キニュウ</t>
    </rPh>
    <phoneticPr fontId="4"/>
  </si>
  <si>
    <t>円/10a</t>
    <rPh sb="0" eb="1">
      <t>エン</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</si>
  <si>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</si>
  <si>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適用条件の確認</t>
    <rPh sb="0" eb="2">
      <t>テキヨウ</t>
    </rPh>
    <rPh sb="2" eb="4">
      <t>ジョウケン</t>
    </rPh>
    <rPh sb="5" eb="7">
      <t>カクニン</t>
    </rPh>
    <phoneticPr fontId="4"/>
  </si>
  <si>
    <r>
      <t>適用条件の確認</t>
    </r>
    <r>
      <rPr>
        <sz val="10"/>
        <rFont val="メイリオ"/>
        <family val="3"/>
        <charset val="128"/>
      </rPr>
      <t xml:space="preserve">　　 </t>
    </r>
    <rPh sb="0" eb="2">
      <t>テキヨウ</t>
    </rPh>
    <rPh sb="2" eb="4">
      <t>ジョウケン</t>
    </rPh>
    <rPh sb="5" eb="7">
      <t>カクニン</t>
    </rPh>
    <phoneticPr fontId="4"/>
  </si>
  <si>
    <t>地目</t>
    <rPh sb="0" eb="2">
      <t>チモク</t>
    </rPh>
    <phoneticPr fontId="12"/>
  </si>
  <si>
    <t>組織の構成員</t>
  </si>
  <si>
    <t>=</t>
    <phoneticPr fontId="4"/>
  </si>
  <si>
    <t>+ 団体の構成員のうち、共同活動に参加する人数</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</si>
  <si>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</si>
  <si>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</si>
  <si>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</si>
  <si>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</si>
  <si>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研修</t>
    <rPh sb="0" eb="2">
      <t>ケンシュウ</t>
    </rPh>
    <phoneticPr fontId="4"/>
  </si>
  <si>
    <t>点検・計画策定</t>
    <rPh sb="0" eb="2">
      <t>テンケン</t>
    </rPh>
    <rPh sb="3" eb="5">
      <t>ケイカク</t>
    </rPh>
    <rPh sb="5" eb="7">
      <t>サクテイ</t>
    </rPh>
    <phoneticPr fontId="12"/>
  </si>
  <si>
    <t>機能診断・計画策定</t>
    <rPh sb="0" eb="2">
      <t>キノウ</t>
    </rPh>
    <rPh sb="2" eb="4">
      <t>シンダン</t>
    </rPh>
    <rPh sb="5" eb="7">
      <t>ケイカク</t>
    </rPh>
    <rPh sb="7" eb="9">
      <t>サクテイ</t>
    </rPh>
    <phoneticPr fontId="12"/>
  </si>
  <si>
    <t>啓発・普及</t>
    <rPh sb="0" eb="2">
      <t>ケイハツ</t>
    </rPh>
    <rPh sb="3" eb="5">
      <t>フキュウ</t>
    </rPh>
    <phoneticPr fontId="4"/>
  </si>
  <si>
    <t>研修</t>
    <rPh sb="0" eb="2">
      <t>ケンシュウ</t>
    </rPh>
    <phoneticPr fontId="3"/>
  </si>
  <si>
    <t>実践活動</t>
    <rPh sb="0" eb="2">
      <t>ジッセン</t>
    </rPh>
    <rPh sb="2" eb="4">
      <t>カツドウ</t>
    </rPh>
    <phoneticPr fontId="4"/>
  </si>
  <si>
    <t>農村環境保全活動</t>
    <rPh sb="0" eb="2">
      <t>ノウソン</t>
    </rPh>
    <rPh sb="2" eb="4">
      <t>カンキョウ</t>
    </rPh>
    <rPh sb="4" eb="6">
      <t>ホゼン</t>
    </rPh>
    <rPh sb="6" eb="8">
      <t>カツドウ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</si>
  <si>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</si>
  <si>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印</t>
    <rPh sb="0" eb="1">
      <t>イン</t>
    </rPh>
    <phoneticPr fontId="4"/>
  </si>
  <si>
    <t>Ⅰ．　</t>
    <phoneticPr fontId="4"/>
  </si>
  <si>
    <t>地区の概要（共通）</t>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</si>
  <si>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</si>
  <si>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</si>
  <si>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</si>
  <si>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</si>
  <si>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</si>
  <si>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</si>
  <si>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対象農用地面積</t>
    <rPh sb="0" eb="2">
      <t>タイショウ</t>
    </rPh>
    <rPh sb="2" eb="5">
      <t>ノウヨウチ</t>
    </rPh>
    <rPh sb="5" eb="7">
      <t>メンセキ</t>
    </rPh>
    <phoneticPr fontId="4"/>
  </si>
  <si>
    <t>１　点検</t>
    <rPh sb="2" eb="4">
      <t>テンケン</t>
    </rPh>
    <phoneticPr fontId="4"/>
  </si>
  <si>
    <t>４　遊休農地発生防止のための保全管理</t>
    <phoneticPr fontId="4"/>
  </si>
  <si>
    <t>６　鳥獣害防護柵等の保守管理</t>
    <rPh sb="2" eb="4">
      <t>チョウジュウ</t>
    </rPh>
    <rPh sb="4" eb="5">
      <t>ガイ</t>
    </rPh>
    <rPh sb="5" eb="8">
      <t>ボウゴサク</t>
    </rPh>
    <rPh sb="8" eb="9">
      <t>トウ</t>
    </rPh>
    <rPh sb="10" eb="12">
      <t>ホシュ</t>
    </rPh>
    <rPh sb="12" eb="14">
      <t>カンリ</t>
    </rPh>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</si>
  <si>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</si>
  <si>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</si>
  <si>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</si>
  <si>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</si>
  <si>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</si>
  <si>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</si>
  <si>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</si>
  <si>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</si>
  <si>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</si>
  <si>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16　異常気象時の対応</t>
    <phoneticPr fontId="4"/>
  </si>
  <si>
    <t>２　年度活動計画の策定</t>
    <rPh sb="2" eb="4">
      <t>ネンド</t>
    </rPh>
    <rPh sb="4" eb="6">
      <t>カツドウ</t>
    </rPh>
    <rPh sb="6" eb="8">
      <t>ケイカク</t>
    </rPh>
    <rPh sb="9" eb="11">
      <t>サクテイ</t>
    </rPh>
    <phoneticPr fontId="4"/>
  </si>
  <si>
    <t>５　畦畔・法面・防風林の草刈り</t>
    <rPh sb="2" eb="4">
      <t>ケイハン</t>
    </rPh>
    <rPh sb="5" eb="7">
      <t>ノリメン</t>
    </rPh>
    <rPh sb="8" eb="11">
      <t>ボウフウリン</t>
    </rPh>
    <rPh sb="12" eb="14">
      <t>クサカリ</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</si>
  <si>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</si>
  <si>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</si>
  <si>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②集落営農組織を基礎とした地域ぐるみの保全管理</t>
    <phoneticPr fontId="4"/>
  </si>
  <si>
    <t>③地域外の経営体との協力・役割分担による保全管理</t>
    <phoneticPr fontId="4"/>
  </si>
  <si>
    <t>④集落間連携や広域的活動による保全管理</t>
    <phoneticPr fontId="4"/>
  </si>
  <si>
    <t>⑤多様な地域資源管理の担い手による保全管理</t>
    <rPh sb="4" eb="6">
      <t>チイキ</t>
    </rPh>
    <phoneticPr fontId="4"/>
  </si>
  <si>
    <t>⑥その他</t>
    <phoneticPr fontId="4"/>
  </si>
  <si>
    <t>①農地の利用集積に伴う管理作業</t>
    <phoneticPr fontId="4"/>
  </si>
  <si>
    <t>②高齢農家の農用地に係る管理作業</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</si>
  <si>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</si>
  <si>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２）今後、地域で取り組んでいくべき保全管理の内容を①～⑤から1項目以上選んでください。</t>
    <phoneticPr fontId="4"/>
  </si>
  <si>
    <t>④共同利用施設の保全管理</t>
    <rPh sb="1" eb="3">
      <t>キョウドウ</t>
    </rPh>
    <rPh sb="3" eb="5">
      <t>リヨウ</t>
    </rPh>
    <rPh sb="5" eb="7">
      <t>シセツ</t>
    </rPh>
    <rPh sb="8" eb="10">
      <t>ホゼン</t>
    </rPh>
    <rPh sb="10" eb="12">
      <t>カンリ</t>
    </rPh>
    <phoneticPr fontId="4"/>
  </si>
  <si>
    <t>⑤その他</t>
    <phoneticPr fontId="4"/>
  </si>
  <si>
    <t>②入り作等の近隣の担い手との協力</t>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</si>
  <si>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</si>
  <si>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④新たな保全管理の担い手の確保</t>
    <rPh sb="1" eb="2">
      <t>アラ</t>
    </rPh>
    <rPh sb="4" eb="6">
      <t>ホゼン</t>
    </rPh>
    <rPh sb="6" eb="8">
      <t>カンリ</t>
    </rPh>
    <rPh sb="9" eb="10">
      <t>ニナ</t>
    </rPh>
    <rPh sb="11" eb="12">
      <t>テ</t>
    </rPh>
    <rPh sb="13" eb="15">
      <t>カクホ</t>
    </rPh>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</si>
  <si>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</si>
  <si>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⑥集落間の連携や広域的な活動</t>
    <rPh sb="1" eb="4">
      <t>シュウラクカン</t>
    </rPh>
    <rPh sb="5" eb="7">
      <t>レンケイ</t>
    </rPh>
    <rPh sb="8" eb="11">
      <t>コウイキテキ</t>
    </rPh>
    <rPh sb="12" eb="14">
      <t>カツドウ</t>
    </rPh>
    <phoneticPr fontId="4"/>
  </si>
  <si>
    <t>⑦その他</t>
    <phoneticPr fontId="4"/>
  </si>
  <si>
    <t>４） ２）で選んだ内容に取り組むため、毎年実践する取組を17～23から1項目以上選んでください。</t>
    <rPh sb="19" eb="21">
      <t>マイトシ</t>
    </rPh>
    <rPh sb="21" eb="23">
      <t>ジッセン</t>
    </rPh>
    <rPh sb="25" eb="27">
      <t>トリクミ</t>
    </rPh>
    <phoneticPr fontId="4"/>
  </si>
  <si>
    <t>18．農業者に対する意向調査、農業者による現地調査</t>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</si>
  <si>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</si>
  <si>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</si>
  <si>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</si>
  <si>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23．その他</t>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</si>
  <si>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</si>
  <si>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</si>
  <si>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</si>
  <si>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</si>
  <si>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29　機能診断・補修技術等に関する研修</t>
    <rPh sb="14" eb="15">
      <t>カン</t>
    </rPh>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</si>
  <si>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</si>
  <si>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</si>
  <si>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</si>
  <si>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</si>
  <si>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</si>
  <si>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</si>
  <si>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</si>
  <si>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</si>
  <si>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</si>
  <si>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計画策定</t>
    <rPh sb="0" eb="2">
      <t>ケイカク</t>
    </rPh>
    <rPh sb="2" eb="4">
      <t>サクテイ</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</si>
  <si>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</si>
  <si>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</si>
  <si>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多面的機能の増進を
図る活動</t>
    <rPh sb="0" eb="3">
      <t>タメンテキ</t>
    </rPh>
    <rPh sb="3" eb="5">
      <t>キノウ</t>
    </rPh>
    <rPh sb="6" eb="8">
      <t>ゾウシン</t>
    </rPh>
    <rPh sb="10" eb="11">
      <t>ハカ</t>
    </rPh>
    <rPh sb="12" eb="14">
      <t>カツドウ</t>
    </rPh>
    <phoneticPr fontId="4"/>
  </si>
  <si>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</si>
  <si>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</si>
  <si>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</si>
  <si>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</si>
  <si>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</si>
  <si>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</si>
  <si>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☆直営施工の実施方針について</t>
    <rPh sb="1" eb="3">
      <t>チョクエイ</t>
    </rPh>
    <rPh sb="3" eb="5">
      <t>セコウ</t>
    </rPh>
    <rPh sb="6" eb="8">
      <t>ジッシ</t>
    </rPh>
    <rPh sb="8" eb="10">
      <t>ホウシン</t>
    </rPh>
    <phoneticPr fontId="4"/>
  </si>
  <si>
    <t>直営施工は実施しない</t>
    <rPh sb="0" eb="2">
      <t>チョクエイ</t>
    </rPh>
    <rPh sb="2" eb="4">
      <t>セコウ</t>
    </rPh>
    <rPh sb="5" eb="7">
      <t>ジッシ</t>
    </rPh>
    <phoneticPr fontId="4"/>
  </si>
  <si>
    <t>機能診断・
計画策定</t>
    <rPh sb="0" eb="2">
      <t>キノウ</t>
    </rPh>
    <rPh sb="2" eb="4">
      <t>シンダン</t>
    </rPh>
    <rPh sb="6" eb="8">
      <t>ケイカク</t>
    </rPh>
    <rPh sb="8" eb="10">
      <t>サクテイ</t>
    </rPh>
    <phoneticPr fontId="4"/>
  </si>
  <si>
    <t>（別添１）</t>
    <rPh sb="1" eb="3">
      <t>ベッテン</t>
    </rPh>
    <phoneticPr fontId="4"/>
  </si>
  <si>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</si>
  <si>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</si>
  <si>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</si>
  <si>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</si>
  <si>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</si>
  <si>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</si>
  <si>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</si>
  <si>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</si>
  <si>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</si>
  <si>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点検・
計画策定</t>
    <rPh sb="0" eb="2">
      <t>テンケン</t>
    </rPh>
    <rPh sb="4" eb="6">
      <t>ケイカク</t>
    </rPh>
    <rPh sb="6" eb="8">
      <t>サクテイ</t>
    </rPh>
    <phoneticPr fontId="4"/>
  </si>
  <si>
    <t>51　啓発・普及活動</t>
    <rPh sb="3" eb="5">
      <t>ケイハツ</t>
    </rPh>
    <rPh sb="6" eb="8">
      <t>フキュウ</t>
    </rPh>
    <rPh sb="8" eb="10">
      <t>カツドウ</t>
    </rPh>
    <phoneticPr fontId="4"/>
  </si>
  <si>
    <t>資源向上支払
（長寿命化）</t>
    <rPh sb="0" eb="2">
      <t>シゲン</t>
    </rPh>
    <rPh sb="2" eb="4">
      <t>コウジョウ</t>
    </rPh>
    <rPh sb="4" eb="6">
      <t>シハライ</t>
    </rPh>
    <rPh sb="8" eb="12">
      <t>チョウジュミョウカ</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</si>
  <si>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</si>
  <si>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</si>
  <si>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</si>
  <si>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</si>
  <si>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（様式第１－３号）</t>
    <rPh sb="1" eb="3">
      <t>ヨウシキ</t>
    </rPh>
    <phoneticPr fontId="4"/>
  </si>
  <si>
    <t>４．加算措置</t>
    <rPh sb="2" eb="4">
      <t>カサン</t>
    </rPh>
    <rPh sb="4" eb="6">
      <t>ソチ</t>
    </rPh>
    <phoneticPr fontId="4"/>
  </si>
  <si>
    <t>※資源向上支払（共同）の交付単価の減額条件に該当する場合は、加算措置の交付単価も同様に減額する</t>
    <rPh sb="32" eb="34">
      <t>ソチ</t>
    </rPh>
    <rPh sb="35" eb="37">
      <t>コウフ</t>
    </rPh>
    <phoneticPr fontId="4"/>
  </si>
  <si>
    <t>②　農業者以外の割合</t>
    <rPh sb="2" eb="5">
      <t>ノウギョウシャ</t>
    </rPh>
    <rPh sb="5" eb="7">
      <t>イガイ</t>
    </rPh>
    <rPh sb="8" eb="10">
      <t>ワリアイ</t>
    </rPh>
    <phoneticPr fontId="4"/>
  </si>
  <si>
    <t>農業者以外の割合</t>
    <rPh sb="0" eb="3">
      <t>ノウギョウシャ</t>
    </rPh>
    <rPh sb="3" eb="5">
      <t>イガイ</t>
    </rPh>
    <rPh sb="6" eb="8">
      <t>ワリアイ</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</si>
  <si>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</si>
  <si>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該当するものに○</t>
    <rPh sb="0" eb="2">
      <t>ガイトウ</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</si>
  <si>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</si>
  <si>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</si>
  <si>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</si>
  <si>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※北海道にあっては、３集落以上又は1,500ha以上3,000ha未満のとき40,000円／組織、3,000ha以上15,000ha未満又は特定非営利活動法人のとき80,000円／組織、15,000ha以上のとき160,000円／組織に置き換える。</t>
    <rPh sb="1" eb="4">
      <t>ホッカイドウ</t>
    </rPh>
    <rPh sb="11" eb="13">
      <t>シュウラク</t>
    </rPh>
    <rPh sb="13" eb="15">
      <t>イジョウ</t>
    </rPh>
    <rPh sb="15" eb="16">
      <t>マタ</t>
    </rPh>
    <rPh sb="24" eb="26">
      <t>イジョウ</t>
    </rPh>
    <rPh sb="33" eb="35">
      <t>ミマン</t>
    </rPh>
    <rPh sb="46" eb="48">
      <t>ソシキ</t>
    </rPh>
    <rPh sb="66" eb="68">
      <t>ミマン</t>
    </rPh>
    <rPh sb="68" eb="69">
      <t>マタ</t>
    </rPh>
    <rPh sb="70" eb="72">
      <t>トクテイ</t>
    </rPh>
    <rPh sb="72" eb="75">
      <t>ヒエイリ</t>
    </rPh>
    <rPh sb="75" eb="77">
      <t>カツドウ</t>
    </rPh>
    <rPh sb="77" eb="79">
      <t>ホウジン</t>
    </rPh>
    <rPh sb="101" eb="103">
      <t>イジョウ</t>
    </rPh>
    <rPh sb="113" eb="114">
      <t>エン</t>
    </rPh>
    <rPh sb="115" eb="117">
      <t>ソシキ</t>
    </rPh>
    <rPh sb="118" eb="119">
      <t>オ</t>
    </rPh>
    <rPh sb="120" eb="121">
      <t>カ</t>
    </rPh>
    <phoneticPr fontId="4"/>
  </si>
  <si>
    <t>－</t>
    <phoneticPr fontId="4"/>
  </si>
  <si>
    <t>・</t>
    <phoneticPr fontId="4"/>
  </si>
  <si>
    <t>+団体</t>
    <phoneticPr fontId="4"/>
  </si>
  <si>
    <t>=</t>
    <phoneticPr fontId="4"/>
  </si>
  <si>
    <t>･･･①</t>
    <phoneticPr fontId="4"/>
  </si>
  <si>
    <t>･･･②</t>
    <phoneticPr fontId="4"/>
  </si>
  <si>
    <t>・</t>
    <phoneticPr fontId="4"/>
  </si>
  <si>
    <t>・・・ ①／②</t>
    <phoneticPr fontId="4"/>
  </si>
  <si>
    <t>個人</t>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</si>
  <si>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</si>
  <si>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計画変更年度</t>
    <rPh sb="0" eb="2">
      <t>ケイカク</t>
    </rPh>
    <rPh sb="2" eb="4">
      <t>ヘンコウ</t>
    </rPh>
    <rPh sb="4" eb="6">
      <t>ネンド</t>
    </rPh>
    <phoneticPr fontId="4"/>
  </si>
  <si>
    <t>うち、資源向上支払
（長寿命化）の対象施設</t>
    <rPh sb="3" eb="5">
      <t>シゲン</t>
    </rPh>
    <rPh sb="5" eb="7">
      <t>コウジョウ</t>
    </rPh>
    <rPh sb="7" eb="9">
      <t>シハライ</t>
    </rPh>
    <rPh sb="17" eb="19">
      <t>タイショウ</t>
    </rPh>
    <rPh sb="19" eb="21">
      <t>シセツ</t>
    </rPh>
    <phoneticPr fontId="4"/>
  </si>
  <si>
    <t>※複数の交付単価がある場合には、行を追加してください。</t>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</si>
  <si>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</si>
  <si>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</si>
  <si>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</si>
  <si>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</si>
  <si>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17．入り作農家や土地持ち非農家を含む
　 　農業者の検討会の開催</t>
    <rPh sb="6" eb="8">
      <t>ノウカ</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</si>
  <si>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</si>
  <si>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28　年度活動計画の策定</t>
    <rPh sb="3" eb="5">
      <t>ネンド</t>
    </rPh>
    <rPh sb="5" eb="7">
      <t>カツドウ</t>
    </rPh>
    <rPh sb="7" eb="9">
      <t>ケイカク</t>
    </rPh>
    <rPh sb="10" eb="12">
      <t>サクテイ</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</si>
  <si>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</si>
  <si>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</si>
  <si>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共同</t>
    <rPh sb="0" eb="2">
      <t>キョウドウ</t>
    </rPh>
    <phoneticPr fontId="12"/>
  </si>
  <si>
    <t>※資源向上支払（共同）の交付単価の減額条件に該当する場合は、加算措置の交付単価も同様に減額する。</t>
    <rPh sb="32" eb="34">
      <t>ソチ</t>
    </rPh>
    <rPh sb="35" eb="37">
      <t>コウフ</t>
    </rPh>
    <phoneticPr fontId="4"/>
  </si>
  <si>
    <t>番号</t>
    <rPh sb="0" eb="2">
      <t>バンゴウ</t>
    </rPh>
    <phoneticPr fontId="3"/>
  </si>
  <si>
    <t>生態系保全</t>
    <rPh sb="0" eb="3">
      <t>セイタイケイ</t>
    </rPh>
    <rPh sb="3" eb="5">
      <t>ホゼン</t>
    </rPh>
    <phoneticPr fontId="3"/>
  </si>
  <si>
    <t>水質保全</t>
    <rPh sb="0" eb="2">
      <t>スイシツ</t>
    </rPh>
    <rPh sb="2" eb="4">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</si>
  <si>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</si>
  <si>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</si>
  <si>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</si>
  <si>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１.農業者個人</t>
    <rPh sb="2" eb="5">
      <t>ノウギョウシャ</t>
    </rPh>
    <rPh sb="5" eb="7">
      <t>コジン</t>
    </rPh>
    <phoneticPr fontId="3"/>
  </si>
  <si>
    <t>２.農事組合法人</t>
    <rPh sb="2" eb="4">
      <t>ノウジ</t>
    </rPh>
    <rPh sb="4" eb="6">
      <t>クミアイ</t>
    </rPh>
    <rPh sb="6" eb="8">
      <t>ホウジン</t>
    </rPh>
    <phoneticPr fontId="3"/>
  </si>
  <si>
    <t>３.営農組合</t>
    <rPh sb="2" eb="4">
      <t>エイノウ</t>
    </rPh>
    <rPh sb="4" eb="6">
      <t>クミアイ</t>
    </rPh>
    <phoneticPr fontId="3"/>
  </si>
  <si>
    <t>４.その他の農業者団体</t>
    <rPh sb="4" eb="5">
      <t>タ</t>
    </rPh>
    <rPh sb="6" eb="9">
      <t>ノウギョウシャ</t>
    </rPh>
    <rPh sb="9" eb="11">
      <t>ダンタイ</t>
    </rPh>
    <phoneticPr fontId="3"/>
  </si>
  <si>
    <t>５.農業者以外個人</t>
    <rPh sb="2" eb="5">
      <t>ノウギョウシャ</t>
    </rPh>
    <rPh sb="5" eb="7">
      <t>イガイ</t>
    </rPh>
    <rPh sb="7" eb="9">
      <t>コジン</t>
    </rPh>
    <phoneticPr fontId="3"/>
  </si>
  <si>
    <t>６.自治会</t>
    <rPh sb="2" eb="5">
      <t>ジチカイ</t>
    </rPh>
    <phoneticPr fontId="3"/>
  </si>
  <si>
    <t>７.女性会</t>
    <rPh sb="2" eb="5">
      <t>ジョセイカイ</t>
    </rPh>
    <phoneticPr fontId="3"/>
  </si>
  <si>
    <t>８.子供会</t>
    <rPh sb="2" eb="5">
      <t>コドモカイ</t>
    </rPh>
    <phoneticPr fontId="3"/>
  </si>
  <si>
    <t>９.土地改良区</t>
    <rPh sb="2" eb="4">
      <t>トチ</t>
    </rPh>
    <rPh sb="4" eb="7">
      <t>カイリョウク</t>
    </rPh>
    <phoneticPr fontId="3"/>
  </si>
  <si>
    <t>10.JA</t>
    <phoneticPr fontId="3"/>
  </si>
  <si>
    <t>11.学校・PTA</t>
    <rPh sb="3" eb="5">
      <t>ガッコウ</t>
    </rPh>
    <phoneticPr fontId="3"/>
  </si>
  <si>
    <t>12.NPO</t>
    <phoneticPr fontId="3"/>
  </si>
  <si>
    <t>13.その他の農業者以外団体</t>
    <rPh sb="5" eb="6">
      <t>タ</t>
    </rPh>
    <rPh sb="7" eb="10">
      <t>ノウギョウシャ</t>
    </rPh>
    <rPh sb="10" eb="12">
      <t>イガイ</t>
    </rPh>
    <rPh sb="12" eb="14">
      <t>ダンタイ</t>
    </rPh>
    <phoneticPr fontId="3"/>
  </si>
  <si>
    <t>１.前年度持越</t>
    <rPh sb="2" eb="5">
      <t>ゼンネンド</t>
    </rPh>
    <rPh sb="5" eb="7">
      <t>モチコシ</t>
    </rPh>
    <phoneticPr fontId="3"/>
  </si>
  <si>
    <t>２.交付金</t>
    <rPh sb="2" eb="5">
      <t>コウフキン</t>
    </rPh>
    <phoneticPr fontId="3"/>
  </si>
  <si>
    <t>３.利子等</t>
    <rPh sb="2" eb="4">
      <t>リシ</t>
    </rPh>
    <rPh sb="4" eb="5">
      <t>トウ</t>
    </rPh>
    <phoneticPr fontId="3"/>
  </si>
  <si>
    <t>４.日当</t>
    <rPh sb="2" eb="4">
      <t>ニットウ</t>
    </rPh>
    <phoneticPr fontId="3"/>
  </si>
  <si>
    <t>Ⅲ． ２号事業（中山間地域等直接支払）</t>
    <phoneticPr fontId="4"/>
  </si>
  <si>
    <t>Ⅳ． ３号事業（環境保全型農業直接支払）</t>
    <phoneticPr fontId="4"/>
  </si>
  <si>
    <t>Ⅴ． その他多面的機能の発揮の促進に資する事業に係る計画書</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</si>
  <si>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</si>
  <si>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※対象農用地面積とは、交付金の算定の対象となる農用地の面積のことです。小数点以下を切り捨て、整数で記入してください。</t>
    <phoneticPr fontId="4"/>
  </si>
  <si>
    <t>この線より上に行を挿入してください。</t>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</si>
  <si>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</si>
  <si>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多面的機能支払に係る活動計画書（1号事業様式）</t>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</si>
  <si>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</si>
  <si>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</si>
  <si>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</si>
  <si>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</si>
  <si>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</si>
  <si>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</si>
  <si>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</si>
  <si>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</si>
  <si>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</si>
  <si>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</si>
  <si>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</si>
  <si>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</si>
  <si>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</si>
  <si>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</si>
  <si>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</si>
  <si>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</si>
  <si>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</si>
  <si>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</si>
  <si>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</si>
  <si>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</si>
  <si>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</si>
  <si>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</si>
  <si>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</si>
  <si>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</si>
  <si>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</si>
  <si>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</si>
  <si>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</si>
  <si>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</si>
  <si>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</si>
  <si>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</si>
  <si>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</si>
  <si>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</si>
  <si>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</si>
  <si>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</si>
  <si>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</si>
  <si>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</si>
  <si>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</si>
  <si>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</si>
  <si>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</si>
  <si>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</si>
  <si>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</si>
  <si>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</si>
  <si>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</si>
  <si>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</si>
  <si>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</si>
  <si>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59 都道府県、市町村が特に認める活動</t>
  </si>
  <si>
    <t>61 水路の補修</t>
  </si>
  <si>
    <t>62 水路の更新等</t>
  </si>
  <si>
    <t>63 農道の補修</t>
  </si>
  <si>
    <t>64 農道の更新等</t>
  </si>
  <si>
    <t>65 ため池の補修</t>
  </si>
  <si>
    <t>66 ため池（附帯施設）の更新等</t>
  </si>
  <si>
    <t>A.■か□</t>
    <phoneticPr fontId="4"/>
  </si>
  <si>
    <t>B.○か空白</t>
    <rPh sb="4" eb="6">
      <t>クウハク</t>
    </rPh>
    <phoneticPr fontId="4"/>
  </si>
  <si>
    <t>C.○か－か×</t>
    <phoneticPr fontId="4"/>
  </si>
  <si>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</si>
  <si>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</si>
  <si>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</si>
  <si>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</si>
  <si>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</si>
  <si>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</si>
  <si>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F.施設</t>
    <rPh sb="2" eb="4">
      <t>シセツ</t>
    </rPh>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</si>
  <si>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12"/>
  </si>
  <si>
    <t>40 外来種の駆除（生態系保全）</t>
    <rPh sb="3" eb="6">
      <t>ガイライシュ</t>
    </rPh>
    <rPh sb="7" eb="9">
      <t>クジョ</t>
    </rPh>
    <rPh sb="10" eb="13">
      <t>セイタイケイ</t>
    </rPh>
    <rPh sb="13" eb="15">
      <t>ホゼン</t>
    </rPh>
    <phoneticPr fontId="12"/>
  </si>
  <si>
    <t>41 その他（生態系保全）</t>
    <rPh sb="5" eb="6">
      <t>タ</t>
    </rPh>
    <rPh sb="7" eb="10">
      <t>セイタイケイ</t>
    </rPh>
    <rPh sb="10" eb="12">
      <t>ホゼン</t>
    </rPh>
    <phoneticPr fontId="12"/>
  </si>
  <si>
    <t>42 水質モニタリングの実施・記録管理（水質保全）</t>
    <rPh sb="3" eb="5">
      <t>スイシツ</t>
    </rPh>
    <rPh sb="12" eb="14">
      <t>ジッシ</t>
    </rPh>
    <rPh sb="15" eb="17">
      <t>キロク</t>
    </rPh>
    <rPh sb="17" eb="19">
      <t>カンリ</t>
    </rPh>
    <rPh sb="20" eb="22">
      <t>スイシツ</t>
    </rPh>
    <rPh sb="22" eb="24">
      <t>ホゼン</t>
    </rPh>
    <phoneticPr fontId="12"/>
  </si>
  <si>
    <t>43 畑からの土砂流出対策（水質保全）</t>
    <rPh sb="3" eb="4">
      <t>ハタケ</t>
    </rPh>
    <rPh sb="7" eb="9">
      <t>ドシャ</t>
    </rPh>
    <rPh sb="9" eb="11">
      <t>リュウシュツ</t>
    </rPh>
    <rPh sb="11" eb="13">
      <t>タイサク</t>
    </rPh>
    <rPh sb="14" eb="16">
      <t>スイシツ</t>
    </rPh>
    <rPh sb="16" eb="18">
      <t>ホゼン</t>
    </rPh>
    <phoneticPr fontId="12"/>
  </si>
  <si>
    <t>44 その他（水質保全）</t>
    <rPh sb="5" eb="6">
      <t>タ</t>
    </rPh>
    <rPh sb="7" eb="9">
      <t>スイシツ</t>
    </rPh>
    <rPh sb="9" eb="11">
      <t>ホゼン</t>
    </rPh>
    <phoneticPr fontId="1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</si>
  <si>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</si>
  <si>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2"/>
  </si>
  <si>
    <t>47 その他（景観形成・生活環境保全）</t>
    <rPh sb="5" eb="6">
      <t>タ</t>
    </rPh>
    <rPh sb="7" eb="9">
      <t>ケイカン</t>
    </rPh>
    <rPh sb="9" eb="11">
      <t>ケイセイ</t>
    </rPh>
    <rPh sb="12" eb="14">
      <t>セイカツ</t>
    </rPh>
    <rPh sb="14" eb="16">
      <t>カンキョウ</t>
    </rPh>
    <rPh sb="16" eb="18">
      <t>ホゼン</t>
    </rPh>
    <phoneticPr fontId="1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</si>
  <si>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</si>
  <si>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</si>
  <si>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2"/>
  </si>
  <si>
    <t>51 啓発・普及活動</t>
    <phoneticPr fontId="3"/>
  </si>
  <si>
    <t>100 ほにゃらら</t>
    <phoneticPr fontId="3"/>
  </si>
  <si>
    <t>Ｋ.農村環境保全活動</t>
    <phoneticPr fontId="12"/>
  </si>
  <si>
    <t>Ｌ.増進活動</t>
    <phoneticPr fontId="12"/>
  </si>
  <si>
    <t>Ｍ.長寿命化</t>
    <rPh sb="2" eb="6">
      <t>チョウジュミョウカ</t>
    </rPh>
    <phoneticPr fontId="12"/>
  </si>
  <si>
    <t>活動項目</t>
    <rPh sb="0" eb="2">
      <t>カツドウ</t>
    </rPh>
    <rPh sb="2" eb="4">
      <t>コウモク</t>
    </rPh>
    <phoneticPr fontId="3"/>
  </si>
  <si>
    <t>支払区分</t>
    <rPh sb="0" eb="2">
      <t>シハライ</t>
    </rPh>
    <rPh sb="2" eb="4">
      <t>クブン</t>
    </rPh>
    <phoneticPr fontId="12"/>
  </si>
  <si>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</si>
  <si>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</si>
  <si>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</si>
  <si>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　　　　「データ」タブの「データの入力規則」を選択する。</t>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</si>
  <si>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3"/>
  </si>
  <si>
    <t>　　　新たに行を追加し、追加した取組を入力する。</t>
    <rPh sb="19" eb="21">
      <t>ニュウリョク</t>
    </rPh>
    <phoneticPr fontId="3"/>
  </si>
  <si>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</si>
  <si>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</si>
  <si>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</si>
  <si>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</si>
  <si>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</si>
  <si>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</si>
  <si>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</si>
  <si>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</si>
  <si>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</si>
  <si>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3"/>
  </si>
  <si>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</si>
  <si>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</si>
  <si>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③長寿命化の項目を追加する場合</t>
    <rPh sb="1" eb="5">
      <t>チョウジュミョウカ</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</si>
  <si>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</si>
  <si>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②多面的機能の増進を図る活動の項目を追加する場合</t>
    <rPh sb="1" eb="4">
      <t>タメンテキ</t>
    </rPh>
    <rPh sb="4" eb="6">
      <t>キノウ</t>
    </rPh>
    <rPh sb="7" eb="9">
      <t>ゾウシン</t>
    </rPh>
    <rPh sb="10" eb="11">
      <t>ハカ</t>
    </rPh>
    <rPh sb="12" eb="14">
      <t>カツドウ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</si>
  <si>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</si>
  <si>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3"/>
  </si>
  <si>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</si>
  <si>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</si>
  <si>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</si>
  <si>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</si>
  <si>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</si>
  <si>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</si>
  <si>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</si>
  <si>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</si>
  <si>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</si>
  <si>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</si>
  <si>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</si>
  <si>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</si>
  <si>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</si>
  <si>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</si>
  <si>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</si>
  <si>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①　多面的機能の更なる増進に向けた活動への支援を受ける</t>
    <rPh sb="8" eb="9">
      <t>サラ</t>
    </rPh>
    <rPh sb="17" eb="19">
      <t>カツドウ</t>
    </rPh>
    <phoneticPr fontId="4"/>
  </si>
  <si>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3"/>
  </si>
  <si>
    <t>★ 農村協働力の深化に向けた活動への支援の適用条件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</si>
  <si>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</si>
  <si>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年当たり
交付金額
（維持、共同）</t>
    <rPh sb="0" eb="1">
      <t>ネン</t>
    </rPh>
    <rPh sb="1" eb="2">
      <t>ア</t>
    </rPh>
    <rPh sb="5" eb="8">
      <t>コウフキン</t>
    </rPh>
    <rPh sb="8" eb="9">
      <t>ガク</t>
    </rPh>
    <rPh sb="11" eb="13">
      <t>イジ</t>
    </rPh>
    <rPh sb="14" eb="16">
      <t>キョウドウ</t>
    </rPh>
    <phoneticPr fontId="4"/>
  </si>
  <si>
    <t>年当たり
交付上限額
（長寿命化）</t>
    <rPh sb="0" eb="1">
      <t>ネン</t>
    </rPh>
    <rPh sb="1" eb="2">
      <t>ア</t>
    </rPh>
    <rPh sb="5" eb="7">
      <t>コウフ</t>
    </rPh>
    <rPh sb="7" eb="10">
      <t>ジョウゲンガク</t>
    </rPh>
    <rPh sb="12" eb="16">
      <t>チョウジュミョウカ</t>
    </rPh>
    <phoneticPr fontId="4"/>
  </si>
  <si>
    <t>農用地</t>
    <rPh sb="0" eb="3">
      <t>ノウヨウチ</t>
    </rPh>
    <phoneticPr fontId="3"/>
  </si>
  <si>
    <t>100 融雪のための融雪剤散布</t>
    <rPh sb="4" eb="6">
      <t>ユウセツ</t>
    </rPh>
    <rPh sb="10" eb="15">
      <t>ユウセツザイサンプ</t>
    </rPh>
    <phoneticPr fontId="3"/>
  </si>
  <si>
    <t>101 融雪排水促進のための溝きり</t>
    <rPh sb="4" eb="6">
      <t>ユウセツ</t>
    </rPh>
    <rPh sb="6" eb="8">
      <t>ハイスイ</t>
    </rPh>
    <rPh sb="8" eb="10">
      <t>ソクシン</t>
    </rPh>
    <rPh sb="14" eb="15">
      <t>ミゾ</t>
    </rPh>
    <phoneticPr fontId="3"/>
  </si>
  <si>
    <t>100 融雪のための融雪剤散布</t>
    <rPh sb="4" eb="6">
      <t>ユウセツ</t>
    </rPh>
    <rPh sb="10" eb="12">
      <t>ユウセツ</t>
    </rPh>
    <rPh sb="12" eb="13">
      <t>ザイ</t>
    </rPh>
    <rPh sb="13" eb="15">
      <t>サンプ</t>
    </rPh>
    <phoneticPr fontId="4"/>
  </si>
  <si>
    <t>101 融雪排水促進のための溝きり</t>
    <rPh sb="4" eb="6">
      <t>ユウセツ</t>
    </rPh>
    <rPh sb="6" eb="8">
      <t>ハイスイ</t>
    </rPh>
    <rPh sb="8" eb="10">
      <t>ソクシン</t>
    </rPh>
    <rPh sb="14" eb="15">
      <t>ミゾ</t>
    </rPh>
    <phoneticPr fontId="4"/>
  </si>
  <si>
    <t>－</t>
  </si>
  <si>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</si>
  <si>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広域活動組織となるための規模要件を満たさない場合は○</t>
    <phoneticPr fontId="4"/>
  </si>
  <si>
    <t>⇒</t>
    <phoneticPr fontId="4"/>
  </si>
  <si>
    <t>集落数×200万円</t>
    <rPh sb="0" eb="2">
      <t>シュウラク</t>
    </rPh>
    <rPh sb="2" eb="3">
      <t>スウ</t>
    </rPh>
    <rPh sb="7" eb="9">
      <t>マンエン</t>
    </rPh>
    <phoneticPr fontId="4"/>
  </si>
  <si>
    <t>令和</t>
    <rPh sb="0" eb="2">
      <t>レイワ</t>
    </rPh>
    <phoneticPr fontId="4"/>
  </si>
  <si>
    <t>57 やすらぎ・福祉及び教育機能の活用</t>
    <phoneticPr fontId="3"/>
  </si>
  <si>
    <t>③－２　あるいは、役員に女性が</t>
    <rPh sb="9" eb="11">
      <t>ヤクイン</t>
    </rPh>
    <rPh sb="12" eb="14">
      <t>ジョセイ</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</si>
  <si>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</si>
  <si>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</si>
  <si>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</si>
  <si>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t>+ 団体の構成員のうち、共同活動に参加する人数</t>
    <phoneticPr fontId="4"/>
  </si>
  <si>
    <t>のうち、6割にあたる</t>
    <phoneticPr fontId="4"/>
  </si>
  <si>
    <t>以上が</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</si>
  <si>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</si>
  <si>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301 事務・組織運営等に関する研修</t>
    <phoneticPr fontId="3"/>
  </si>
  <si>
    <t>302 機械の安全使用に関する研修</t>
    <phoneticPr fontId="3"/>
  </si>
  <si>
    <t>302 機械の安全使用に関する研修</t>
    <phoneticPr fontId="4"/>
  </si>
  <si>
    <t>重複面積
（多面支払・中山間直払）</t>
    <phoneticPr fontId="4"/>
  </si>
  <si>
    <t>指定棚田地域の該当状況</t>
    <rPh sb="0" eb="2">
      <t>シテイ</t>
    </rPh>
    <rPh sb="2" eb="4">
      <t>タナダ</t>
    </rPh>
    <rPh sb="4" eb="6">
      <t>チイキ</t>
    </rPh>
    <rPh sb="7" eb="9">
      <t>ガイトウ</t>
    </rPh>
    <rPh sb="9" eb="11">
      <t>ジョウキョウ</t>
    </rPh>
    <phoneticPr fontId="4"/>
  </si>
  <si>
    <t>301 事務・組織運営等に関する研修</t>
    <rPh sb="13" eb="14">
      <t>カン</t>
    </rPh>
    <phoneticPr fontId="4"/>
  </si>
  <si>
    <t>活動区分</t>
    <rPh sb="0" eb="2">
      <t>カツドウ</t>
    </rPh>
    <rPh sb="2" eb="4">
      <t>クブン</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</si>
  <si>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</si>
  <si>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③－１、２いずれの場合も、共同活動に参加する構成員の総人数の内訳がわかる名簿（様式自由）を添付してください。</t>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</si>
  <si>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</si>
  <si>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</si>
  <si>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</si>
  <si>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a　実施期間</t>
    <rPh sb="2" eb="4">
      <t>ジッシ</t>
    </rPh>
    <rPh sb="4" eb="6">
      <t>キカン</t>
    </rPh>
    <phoneticPr fontId="4"/>
  </si>
  <si>
    <t>開始年度</t>
    <rPh sb="0" eb="2">
      <t>カイシ</t>
    </rPh>
    <rPh sb="2" eb="4">
      <t>ネンド</t>
    </rPh>
    <phoneticPr fontId="4"/>
  </si>
  <si>
    <t>最終年度</t>
    <rPh sb="0" eb="2">
      <t>サイシュウ</t>
    </rPh>
    <rPh sb="2" eb="4">
      <t>ネンド</t>
    </rPh>
    <phoneticPr fontId="4"/>
  </si>
  <si>
    <t>ｂ　実施計画</t>
    <rPh sb="2" eb="4">
      <t>ジッシ</t>
    </rPh>
    <rPh sb="4" eb="6">
      <t>ケイカク</t>
    </rPh>
    <phoneticPr fontId="4"/>
  </si>
  <si>
    <t>年次計画・実施体制等</t>
    <rPh sb="0" eb="2">
      <t>ネンジ</t>
    </rPh>
    <rPh sb="2" eb="4">
      <t>ケイカク</t>
    </rPh>
    <rPh sb="5" eb="7">
      <t>ジッシ</t>
    </rPh>
    <rPh sb="7" eb="9">
      <t>タイセイ</t>
    </rPh>
    <rPh sb="9" eb="10">
      <t>ナド</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</si>
  <si>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</si>
  <si>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全対象農用地面積</t>
    <rPh sb="0" eb="1">
      <t>ゼン</t>
    </rPh>
    <rPh sb="1" eb="3">
      <t>タイショウ</t>
    </rPh>
    <rPh sb="3" eb="6">
      <t>ノウヨウチ</t>
    </rPh>
    <rPh sb="6" eb="8">
      <t>メンセキ</t>
    </rPh>
    <phoneticPr fontId="4"/>
  </si>
  <si>
    <t>年当たりの
加算額</t>
    <rPh sb="0" eb="1">
      <t>ネン</t>
    </rPh>
    <rPh sb="1" eb="2">
      <t>ア</t>
    </rPh>
    <rPh sb="6" eb="8">
      <t>カサン</t>
    </rPh>
    <rPh sb="8" eb="9">
      <t>ガク</t>
    </rPh>
    <phoneticPr fontId="4"/>
  </si>
  <si>
    <t>実施面積の
割合</t>
    <phoneticPr fontId="4"/>
  </si>
  <si>
    <t>うち、実施面積</t>
    <rPh sb="3" eb="5">
      <t>ジッシ</t>
    </rPh>
    <rPh sb="5" eb="7">
      <t>メンセキ</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</si>
  <si>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</si>
  <si>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集落名</t>
    <rPh sb="0" eb="2">
      <t>シュウラク</t>
    </rPh>
    <rPh sb="2" eb="3">
      <t>メイ</t>
    </rPh>
    <phoneticPr fontId="4"/>
  </si>
  <si>
    <t>対象農用地面積</t>
    <phoneticPr fontId="4"/>
  </si>
  <si>
    <t>d　活動実施区域位置図</t>
    <rPh sb="2" eb="4">
      <t>カツドウ</t>
    </rPh>
    <rPh sb="4" eb="6">
      <t>ジッシ</t>
    </rPh>
    <rPh sb="6" eb="8">
      <t>クイキ</t>
    </rPh>
    <rPh sb="8" eb="10">
      <t>イチ</t>
    </rPh>
    <rPh sb="10" eb="11">
      <t>ズ</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</si>
  <si>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</si>
  <si>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</si>
  <si>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53 鳥獣被害防止対策及び環境改善活動の強化</t>
    <rPh sb="3" eb="5">
      <t>チョウジュウ</t>
    </rPh>
    <rPh sb="5" eb="7">
      <t>ヒガイ</t>
    </rPh>
    <rPh sb="7" eb="9">
      <t>ボウシ</t>
    </rPh>
    <rPh sb="9" eb="11">
      <t>タイサク</t>
    </rPh>
    <rPh sb="11" eb="12">
      <t>オヨ</t>
    </rPh>
    <phoneticPr fontId="4"/>
  </si>
  <si>
    <t>水田の雨水貯留機能の強化（田んぼダム）を推進する活動への支援</t>
    <phoneticPr fontId="4"/>
  </si>
  <si>
    <t>農用地</t>
    <rPh sb="0" eb="3">
      <t>ノウヨウチ</t>
    </rPh>
    <phoneticPr fontId="3"/>
  </si>
  <si>
    <t>（別添３）</t>
    <rPh sb="1" eb="3">
      <t>ベッテン</t>
    </rPh>
    <phoneticPr fontId="4"/>
  </si>
  <si>
    <t>田んぼダム実施区域位置図</t>
    <rPh sb="0" eb="1">
      <t>タ</t>
    </rPh>
    <rPh sb="5" eb="7">
      <t>ジッシ</t>
    </rPh>
    <rPh sb="7" eb="9">
      <t>クイキ</t>
    </rPh>
    <rPh sb="9" eb="11">
      <t>イチ</t>
    </rPh>
    <rPh sb="11" eb="12">
      <t>ズ</t>
    </rPh>
    <phoneticPr fontId="4"/>
  </si>
  <si>
    <t>活動組織名称：</t>
    <rPh sb="0" eb="2">
      <t>カツドウ</t>
    </rPh>
    <rPh sb="2" eb="4">
      <t>ソシキ</t>
    </rPh>
    <rPh sb="4" eb="6">
      <t>メイショウ</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</si>
  <si>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</si>
  <si>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</si>
  <si>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高度な保全活動の活動項目</t>
    <rPh sb="0" eb="2">
      <t>コウド</t>
    </rPh>
    <rPh sb="3" eb="5">
      <t>ホゼン</t>
    </rPh>
    <rPh sb="5" eb="7">
      <t>カツドウ</t>
    </rPh>
    <rPh sb="8" eb="10">
      <t>カツドウ</t>
    </rPh>
    <rPh sb="10" eb="12">
      <t>コウモク</t>
    </rPh>
    <phoneticPr fontId="4"/>
  </si>
  <si>
    <t>多面的機能の増進を図る活動の活動項目数</t>
    <rPh sb="14" eb="16">
      <t>カツドウ</t>
    </rPh>
    <phoneticPr fontId="4"/>
  </si>
  <si>
    <r>
      <t xml:space="preserve">↓ </t>
    </r>
    <r>
      <rPr>
        <sz val="9"/>
        <rFont val="メイリオ"/>
        <family val="3"/>
        <charset val="128"/>
      </rPr>
      <t>活動を継続中の組織のみ記入</t>
    </r>
    <rPh sb="2" eb="4">
      <t>カツドウ</t>
    </rPh>
    <rPh sb="5" eb="7">
      <t>ケイゾク</t>
    </rPh>
    <rPh sb="7" eb="8">
      <t>チュウ</t>
    </rPh>
    <rPh sb="9" eb="11">
      <t>ソシキ</t>
    </rPh>
    <rPh sb="13" eb="15">
      <t>キニュウ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</si>
  <si>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t>
    </rPh>
    <rPh sb="79" eb="81">
      <t>カツドウ</t>
    </rPh>
    <rPh sb="110" eb="112">
      <t>カツドウ</t>
    </rPh>
    <phoneticPr fontId="4"/>
  </si>
  <si>
    <t>【活動組織から市町村に提出するもの】</t>
    <phoneticPr fontId="4"/>
  </si>
  <si>
    <t>福島県版様式</t>
    <rPh sb="0" eb="3">
      <t>フクシマケン</t>
    </rPh>
    <rPh sb="3" eb="4">
      <t>バン</t>
    </rPh>
    <rPh sb="4" eb="6">
      <t>ヨウシキ</t>
    </rPh>
    <phoneticPr fontId="4"/>
  </si>
  <si>
    <t>うち解消する遊休
農地面積</t>
    <rPh sb="2" eb="4">
      <t>カイショウ</t>
    </rPh>
    <rPh sb="6" eb="8">
      <t>ユウキュウ</t>
    </rPh>
    <rPh sb="9" eb="11">
      <t>ノウチ</t>
    </rPh>
    <rPh sb="11" eb="13">
      <t>メンセキ</t>
    </rPh>
    <phoneticPr fontId="4"/>
  </si>
  <si>
    <t>年当たり
交付金額
（みどり加算）</t>
    <rPh sb="0" eb="1">
      <t>ネン</t>
    </rPh>
    <rPh sb="1" eb="2">
      <t>ア</t>
    </rPh>
    <rPh sb="5" eb="8">
      <t>コウフキン</t>
    </rPh>
    <rPh sb="8" eb="9">
      <t>ガク</t>
    </rPh>
    <rPh sb="14" eb="16">
      <t>カサン</t>
    </rPh>
    <phoneticPr fontId="4"/>
  </si>
  <si>
    <t>基本</t>
    <rPh sb="0" eb="2">
      <t>キホン</t>
    </rPh>
    <phoneticPr fontId="4"/>
  </si>
  <si>
    <t>５／６</t>
    <phoneticPr fontId="4"/>
  </si>
  <si>
    <t>0.75</t>
    <phoneticPr fontId="4"/>
  </si>
  <si>
    <t>0.75×5/6</t>
    <phoneticPr fontId="4"/>
  </si>
  <si>
    <t>102 配水操作</t>
    <rPh sb="4" eb="6">
      <t>ハイスイ</t>
    </rPh>
    <rPh sb="6" eb="8">
      <t>ソウサ</t>
    </rPh>
    <phoneticPr fontId="4"/>
  </si>
  <si>
    <t>103 配水操作</t>
    <rPh sb="4" eb="6">
      <t>ハイスイ</t>
    </rPh>
    <rPh sb="6" eb="8">
      <t>ソウサ</t>
    </rPh>
    <phoneticPr fontId="4"/>
  </si>
  <si>
    <t>※「特定事業実施者」（令和６年度に環境保全型農業直接支払交付金を受けていた農業者団体等）が加算措置「環境負荷低減の取組に係る支援」のみを実施する場合は、○を付けてください。</t>
    <rPh sb="2" eb="4">
      <t>トクテイ</t>
    </rPh>
    <rPh sb="4" eb="6">
      <t>ジギョウ</t>
    </rPh>
    <rPh sb="6" eb="9">
      <t>ジッシシャ</t>
    </rPh>
    <rPh sb="11" eb="13">
      <t>レイワ</t>
    </rPh>
    <rPh sb="14" eb="16">
      <t>ネンド</t>
    </rPh>
    <rPh sb="17" eb="19">
      <t>カンキョウ</t>
    </rPh>
    <rPh sb="19" eb="22">
      <t>ホゼンガタ</t>
    </rPh>
    <rPh sb="22" eb="24">
      <t>ノウギョウ</t>
    </rPh>
    <rPh sb="24" eb="26">
      <t>チョクセツ</t>
    </rPh>
    <rPh sb="26" eb="28">
      <t>シハライ</t>
    </rPh>
    <rPh sb="28" eb="31">
      <t>コウフキン</t>
    </rPh>
    <rPh sb="32" eb="33">
      <t>ウ</t>
    </rPh>
    <rPh sb="37" eb="40">
      <t>ノウギョウシャ</t>
    </rPh>
    <rPh sb="40" eb="42">
      <t>ダンタイ</t>
    </rPh>
    <rPh sb="42" eb="43">
      <t>トウ</t>
    </rPh>
    <rPh sb="45" eb="47">
      <t>カサン</t>
    </rPh>
    <rPh sb="47" eb="49">
      <t>ソチ</t>
    </rPh>
    <rPh sb="50" eb="52">
      <t>カンキョウ</t>
    </rPh>
    <rPh sb="52" eb="54">
      <t>フカ</t>
    </rPh>
    <rPh sb="54" eb="56">
      <t>テイゲン</t>
    </rPh>
    <rPh sb="57" eb="59">
      <t>トリクミ</t>
    </rPh>
    <rPh sb="60" eb="61">
      <t>カカ</t>
    </rPh>
    <rPh sb="62" eb="64">
      <t>シエン</t>
    </rPh>
    <rPh sb="68" eb="70">
      <t>ジッシ</t>
    </rPh>
    <rPh sb="72" eb="74">
      <t>バアイ</t>
    </rPh>
    <rPh sb="78" eb="79">
      <t>ツ</t>
    </rPh>
    <phoneticPr fontId="4"/>
  </si>
  <si>
    <t>加算措置「環境負荷低減の取組に係る支援」のみ実施する場合は○</t>
    <rPh sb="0" eb="2">
      <t>カサン</t>
    </rPh>
    <rPh sb="2" eb="4">
      <t>ソチ</t>
    </rPh>
    <rPh sb="5" eb="7">
      <t>カンキョウ</t>
    </rPh>
    <rPh sb="7" eb="9">
      <t>フカ</t>
    </rPh>
    <rPh sb="9" eb="11">
      <t>テイゲン</t>
    </rPh>
    <rPh sb="12" eb="14">
      <t>トリクミ</t>
    </rPh>
    <rPh sb="15" eb="16">
      <t>カカ</t>
    </rPh>
    <rPh sb="17" eb="19">
      <t>シエン</t>
    </rPh>
    <rPh sb="22" eb="24">
      <t>ジッシ</t>
    </rPh>
    <rPh sb="26" eb="28">
      <t>バアイ</t>
    </rPh>
    <phoneticPr fontId="4"/>
  </si>
  <si>
    <t>※直営施工を実施しない場合は、単価に5/6を乗じた額を記入してください。</t>
    <rPh sb="1" eb="3">
      <t>チョクエイ</t>
    </rPh>
    <rPh sb="3" eb="5">
      <t>セコウ</t>
    </rPh>
    <rPh sb="6" eb="8">
      <t>ジッシ</t>
    </rPh>
    <rPh sb="11" eb="13">
      <t>バアイ</t>
    </rPh>
    <rPh sb="15" eb="17">
      <t>タンカ</t>
    </rPh>
    <rPh sb="22" eb="23">
      <t>ジョウ</t>
    </rPh>
    <rPh sb="25" eb="26">
      <t>ガク</t>
    </rPh>
    <rPh sb="27" eb="29">
      <t>キニュウ</t>
    </rPh>
    <phoneticPr fontId="4"/>
  </si>
  <si>
    <t>毎年度必須</t>
    <rPh sb="0" eb="3">
      <t>マイネンド</t>
    </rPh>
    <rPh sb="3" eb="5">
      <t>ヒッス</t>
    </rPh>
    <phoneticPr fontId="4"/>
  </si>
  <si>
    <t>５年間に1回以上実施</t>
    <rPh sb="1" eb="3">
      <t>ネンカン</t>
    </rPh>
    <rPh sb="5" eb="6">
      <t>カイ</t>
    </rPh>
    <rPh sb="6" eb="8">
      <t>イジョウ</t>
    </rPh>
    <rPh sb="8" eb="10">
      <t>ジッシ</t>
    </rPh>
    <phoneticPr fontId="4"/>
  </si>
  <si>
    <t>点検結果に応じて実施</t>
    <rPh sb="8" eb="10">
      <t>ジッシ</t>
    </rPh>
    <phoneticPr fontId="4"/>
  </si>
  <si>
    <t>毎年必須</t>
    <rPh sb="0" eb="2">
      <t>マイトシ</t>
    </rPh>
    <rPh sb="2" eb="4">
      <t>ヒッス</t>
    </rPh>
    <phoneticPr fontId="4"/>
  </si>
  <si>
    <t>点検結果に応じて実施</t>
  </si>
  <si>
    <t>洪水、台風、地震等の発生後に実施</t>
    <rPh sb="14" eb="16">
      <t>ジッシ</t>
    </rPh>
    <phoneticPr fontId="4"/>
  </si>
  <si>
    <t>追加項目</t>
    <rPh sb="0" eb="2">
      <t>ツイカ</t>
    </rPh>
    <rPh sb="2" eb="4">
      <t>コウモク</t>
    </rPh>
    <phoneticPr fontId="4"/>
  </si>
  <si>
    <t>必要に応じて実施</t>
    <rPh sb="0" eb="2">
      <t>ヒツヨウ</t>
    </rPh>
    <rPh sb="3" eb="4">
      <t>オウ</t>
    </rPh>
    <rPh sb="6" eb="8">
      <t>ジッシ</t>
    </rPh>
    <phoneticPr fontId="4"/>
  </si>
  <si>
    <t>機能診断結果に応じて実施</t>
    <phoneticPr fontId="4"/>
  </si>
  <si>
    <t>58-2　広域活動組織における活動支援班による活動の実施</t>
    <phoneticPr fontId="4"/>
  </si>
  <si>
    <t>58-3 水管理を通じた環境負荷低減活動の強化</t>
    <phoneticPr fontId="4"/>
  </si>
  <si>
    <t>「56 農村環境保全活動の幅広い展開」を選択した場合</t>
    <phoneticPr fontId="4"/>
  </si>
  <si>
    <t>「①農村環境保全活動を１テーマ追加」又は「②高度な保全活動の実施」のいずれかを選択し、実施する活動を選択してください。</t>
    <rPh sb="2" eb="4">
      <t>ノウソン</t>
    </rPh>
    <rPh sb="4" eb="6">
      <t>カンキョウ</t>
    </rPh>
    <rPh sb="6" eb="8">
      <t>ホゼン</t>
    </rPh>
    <rPh sb="8" eb="10">
      <t>カツドウ</t>
    </rPh>
    <rPh sb="15" eb="17">
      <t>ツイカ</t>
    </rPh>
    <rPh sb="18" eb="19">
      <t>マタ</t>
    </rPh>
    <rPh sb="22" eb="24">
      <t>コウド</t>
    </rPh>
    <rPh sb="25" eb="27">
      <t>ホゼン</t>
    </rPh>
    <rPh sb="27" eb="29">
      <t>カツドウ</t>
    </rPh>
    <rPh sb="30" eb="32">
      <t>ジッシ</t>
    </rPh>
    <rPh sb="39" eb="41">
      <t>センタク</t>
    </rPh>
    <rPh sb="43" eb="45">
      <t>ジッシ</t>
    </rPh>
    <rPh sb="47" eb="49">
      <t>カツドウ</t>
    </rPh>
    <rPh sb="50" eb="52">
      <t>センタク</t>
    </rPh>
    <phoneticPr fontId="4"/>
  </si>
  <si>
    <t>①農村環境保全活動を１テーマ追加</t>
    <rPh sb="14" eb="16">
      <t>ツイカ</t>
    </rPh>
    <phoneticPr fontId="4"/>
  </si>
  <si>
    <t>・・</t>
    <phoneticPr fontId="4"/>
  </si>
  <si>
    <t>追加する農村環境保全活動</t>
    <rPh sb="0" eb="2">
      <t>ツイカ</t>
    </rPh>
    <rPh sb="4" eb="6">
      <t>ノウソン</t>
    </rPh>
    <rPh sb="6" eb="8">
      <t>カンキョウ</t>
    </rPh>
    <rPh sb="8" eb="10">
      <t>ホゼン</t>
    </rPh>
    <rPh sb="10" eb="12">
      <t>カツドウ</t>
    </rPh>
    <phoneticPr fontId="4"/>
  </si>
  <si>
    <t>②「高度な保全活動の実施」</t>
    <rPh sb="2" eb="4">
      <t>コウド</t>
    </rPh>
    <rPh sb="5" eb="9">
      <t>ホゼンカツドウ</t>
    </rPh>
    <rPh sb="10" eb="12">
      <t>ジッシ</t>
    </rPh>
    <phoneticPr fontId="4"/>
  </si>
  <si>
    <t>「5８-３ 水管理を通じた環境負荷低減活動の強化」を選択した場合</t>
    <phoneticPr fontId="4"/>
  </si>
  <si>
    <t>実施する取組の実施予定面積を記入してください</t>
    <rPh sb="0" eb="2">
      <t>ジッシ</t>
    </rPh>
    <rPh sb="4" eb="6">
      <t>トリクミ</t>
    </rPh>
    <rPh sb="7" eb="9">
      <t>ジッシ</t>
    </rPh>
    <rPh sb="9" eb="11">
      <t>ヨテイ</t>
    </rPh>
    <rPh sb="11" eb="13">
      <t>メンセキ</t>
    </rPh>
    <rPh sb="14" eb="16">
      <t>キニュウ</t>
    </rPh>
    <phoneticPr fontId="4"/>
  </si>
  <si>
    <t>環境負荷低減活動</t>
    <rPh sb="0" eb="4">
      <t>カンキョウフカ</t>
    </rPh>
    <rPh sb="4" eb="6">
      <t>テイゲン</t>
    </rPh>
    <rPh sb="6" eb="8">
      <t>カツドウ</t>
    </rPh>
    <phoneticPr fontId="50"/>
  </si>
  <si>
    <t>取組面積</t>
    <rPh sb="0" eb="2">
      <t>トリク</t>
    </rPh>
    <rPh sb="2" eb="4">
      <t>メンセキ</t>
    </rPh>
    <phoneticPr fontId="50"/>
  </si>
  <si>
    <t>長期中干し</t>
    <rPh sb="0" eb="4">
      <t>チョウキナカボシ</t>
    </rPh>
    <phoneticPr fontId="50"/>
  </si>
  <si>
    <t>冬期湛水</t>
    <rPh sb="0" eb="4">
      <t>トウキタンスイ</t>
    </rPh>
    <phoneticPr fontId="50"/>
  </si>
  <si>
    <t>夏期湛水</t>
    <rPh sb="0" eb="4">
      <t>カキタンスイ</t>
    </rPh>
    <phoneticPr fontId="50"/>
  </si>
  <si>
    <t>中干し延期</t>
    <rPh sb="0" eb="2">
      <t>ナカボシ</t>
    </rPh>
    <rPh sb="3" eb="5">
      <t>エンキ</t>
    </rPh>
    <phoneticPr fontId="50"/>
  </si>
  <si>
    <t>江の設置（作溝実施）</t>
    <rPh sb="0" eb="1">
      <t>エ</t>
    </rPh>
    <rPh sb="2" eb="4">
      <t>セッチ</t>
    </rPh>
    <rPh sb="5" eb="6">
      <t>ツク</t>
    </rPh>
    <rPh sb="6" eb="7">
      <t>ミゾ</t>
    </rPh>
    <rPh sb="7" eb="9">
      <t>ジッシ</t>
    </rPh>
    <phoneticPr fontId="50"/>
  </si>
  <si>
    <t>江の設置（作溝未実施）</t>
    <rPh sb="0" eb="1">
      <t>エ</t>
    </rPh>
    <rPh sb="2" eb="4">
      <t>セッチ</t>
    </rPh>
    <rPh sb="5" eb="6">
      <t>ツク</t>
    </rPh>
    <rPh sb="6" eb="7">
      <t>ミゾ</t>
    </rPh>
    <rPh sb="7" eb="8">
      <t>ミ</t>
    </rPh>
    <rPh sb="8" eb="10">
      <t>ジッシ</t>
    </rPh>
    <phoneticPr fontId="50"/>
  </si>
  <si>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「水路」、「農道」でゲート等を施工するなど、「箇所」単位とすることが一般的なものであっても、「１箇所」＝「0.01km」として扱い、「km」単位で記入してください。</t>
    <rPh sb="171" eb="172">
      <t>ミズ</t>
    </rPh>
    <rPh sb="196" eb="198">
      <t>タンイ</t>
    </rPh>
    <rPh sb="204" eb="207">
      <t>イッパンテキ</t>
    </rPh>
    <phoneticPr fontId="4"/>
  </si>
  <si>
    <t>左記が水路の場合、うち排水路延長</t>
    <rPh sb="0" eb="2">
      <t>サキ</t>
    </rPh>
    <rPh sb="3" eb="5">
      <t>スイロ</t>
    </rPh>
    <rPh sb="6" eb="8">
      <t>バアイ</t>
    </rPh>
    <rPh sb="11" eb="14">
      <t>ハイスイロ</t>
    </rPh>
    <rPh sb="14" eb="16">
      <t>エンチョウ</t>
    </rPh>
    <phoneticPr fontId="4"/>
  </si>
  <si>
    <t>（各単位）</t>
    <rPh sb="1" eb="2">
      <t>カク</t>
    </rPh>
    <rPh sb="2" eb="4">
      <t>タンイ</t>
    </rPh>
    <phoneticPr fontId="4"/>
  </si>
  <si>
    <t>km</t>
    <phoneticPr fontId="4"/>
  </si>
  <si>
    <t>箇所</t>
    <rPh sb="0" eb="2">
      <t>カショ</t>
    </rPh>
    <phoneticPr fontId="4"/>
  </si>
  <si>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4"/>
  </si>
  <si>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4"/>
  </si>
  <si>
    <t>加算一覧</t>
    <rPh sb="0" eb="2">
      <t>カサン</t>
    </rPh>
    <rPh sb="2" eb="4">
      <t>イチラン</t>
    </rPh>
    <phoneticPr fontId="4"/>
  </si>
  <si>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4"/>
  </si>
  <si>
    <t>→</t>
    <phoneticPr fontId="4"/>
  </si>
  <si>
    <t>（１）へ</t>
    <phoneticPr fontId="4"/>
  </si>
  <si>
    <t>農村協働力の深化に向けた活動への支援</t>
    <rPh sb="0" eb="2">
      <t>ノウソン</t>
    </rPh>
    <rPh sb="2" eb="5">
      <t>キョウドウリョク</t>
    </rPh>
    <rPh sb="6" eb="8">
      <t>シンカ</t>
    </rPh>
    <rPh sb="9" eb="10">
      <t>ム</t>
    </rPh>
    <rPh sb="12" eb="14">
      <t>カツドウ</t>
    </rPh>
    <rPh sb="16" eb="18">
      <t>シエン</t>
    </rPh>
    <phoneticPr fontId="4"/>
  </si>
  <si>
    <t>（２）へ</t>
    <phoneticPr fontId="4"/>
  </si>
  <si>
    <t>（５）へ</t>
    <phoneticPr fontId="4"/>
  </si>
  <si>
    <t>環境負荷低減の取組への支援</t>
    <rPh sb="0" eb="2">
      <t>カンキョウ</t>
    </rPh>
    <rPh sb="2" eb="4">
      <t>フカ</t>
    </rPh>
    <rPh sb="4" eb="6">
      <t>テイゲン</t>
    </rPh>
    <rPh sb="7" eb="9">
      <t>トリクミ</t>
    </rPh>
    <rPh sb="11" eb="13">
      <t>シエン</t>
    </rPh>
    <phoneticPr fontId="4"/>
  </si>
  <si>
    <t>別葉（６）へ</t>
    <rPh sb="0" eb="1">
      <t>ベツ</t>
    </rPh>
    <rPh sb="1" eb="2">
      <t>ハ</t>
    </rPh>
    <phoneticPr fontId="4"/>
  </si>
  <si>
    <t>組織の体制強化に対する支援</t>
    <phoneticPr fontId="4"/>
  </si>
  <si>
    <t>（３）へ</t>
    <phoneticPr fontId="4"/>
  </si>
  <si>
    <t>組織の広域化・体制強化に対する支援</t>
    <phoneticPr fontId="4"/>
  </si>
  <si>
    <t>（４）へ</t>
    <phoneticPr fontId="4"/>
  </si>
  <si>
    <t>（１）資源向上支払（共同）の多面的機能の更なる増進に向けた活動への支援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</si>
  <si>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</si>
  <si>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</si>
  <si>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t>52 遊休農地の有効活用</t>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</si>
  <si>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</si>
  <si>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phoneticPr fontId="4"/>
  </si>
  <si>
    <t>55 防災・減災力の強化</t>
    <phoneticPr fontId="4"/>
  </si>
  <si>
    <t>56 農村環境保全活動の幅広い展開</t>
    <phoneticPr fontId="4"/>
  </si>
  <si>
    <t>57 やすらぎ・福祉及び教育機能の活用</t>
    <rPh sb="8" eb="10">
      <t>フクシ</t>
    </rPh>
    <rPh sb="10" eb="11">
      <t>オヨ</t>
    </rPh>
    <rPh sb="12" eb="14">
      <t>キョウイク</t>
    </rPh>
    <rPh sb="14" eb="16">
      <t>キノウ</t>
    </rPh>
    <rPh sb="17" eb="19">
      <t>カツヨウ</t>
    </rPh>
    <phoneticPr fontId="4"/>
  </si>
  <si>
    <t>58 農村文化の伝承を通じた農村コミュニティの強化</t>
    <phoneticPr fontId="4"/>
  </si>
  <si>
    <t>58-2広域活動組織における活動支援班による活動の実施</t>
    <rPh sb="4" eb="10">
      <t>コウイキカツドウソシキ</t>
    </rPh>
    <rPh sb="14" eb="16">
      <t>カツドウ</t>
    </rPh>
    <rPh sb="16" eb="18">
      <t>シエン</t>
    </rPh>
    <rPh sb="18" eb="19">
      <t>ハン</t>
    </rPh>
    <rPh sb="22" eb="24">
      <t>カツドウ</t>
    </rPh>
    <rPh sb="25" eb="27">
      <t>ジッシ</t>
    </rPh>
    <phoneticPr fontId="4"/>
  </si>
  <si>
    <t>58-3水管理を通じた環境負荷低減活動の強化</t>
    <rPh sb="4" eb="7">
      <t>ミズカンリ</t>
    </rPh>
    <rPh sb="8" eb="9">
      <t>ツウ</t>
    </rPh>
    <rPh sb="11" eb="17">
      <t>カンキョウフカテイゲン</t>
    </rPh>
    <rPh sb="17" eb="19">
      <t>カツドウ</t>
    </rPh>
    <rPh sb="20" eb="22">
      <t>キョウカ</t>
    </rPh>
    <phoneticPr fontId="4"/>
  </si>
  <si>
    <t>円/10a</t>
    <phoneticPr fontId="4"/>
  </si>
  <si>
    <t>（２）資源向上支払（共同）の農村協働力の深化に向けた活動への支援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</si>
  <si>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（３）組織の体制強化に対する支援</t>
    <rPh sb="3" eb="5">
      <t>ソシキ</t>
    </rPh>
    <rPh sb="6" eb="8">
      <t>タイセイ</t>
    </rPh>
    <rPh sb="8" eb="10">
      <t>キョウカ</t>
    </rPh>
    <rPh sb="11" eb="12">
      <t>タイ</t>
    </rPh>
    <rPh sb="14" eb="16">
      <t>シエン</t>
    </rPh>
    <phoneticPr fontId="4"/>
  </si>
  <si>
    <t>交付年度</t>
    <rPh sb="0" eb="2">
      <t>コウフ</t>
    </rPh>
    <rPh sb="2" eb="4">
      <t>ネンド</t>
    </rPh>
    <phoneticPr fontId="4"/>
  </si>
  <si>
    <t>交付額</t>
    <rPh sb="0" eb="3">
      <t>コウフガク</t>
    </rPh>
    <phoneticPr fontId="4"/>
  </si>
  <si>
    <t>組織の広域化と併せて行う活動支援班の設置</t>
    <rPh sb="7" eb="8">
      <t>アワ</t>
    </rPh>
    <rPh sb="10" eb="11">
      <t>オコナ</t>
    </rPh>
    <phoneticPr fontId="4"/>
  </si>
  <si>
    <t>（別葉）</t>
    <rPh sb="1" eb="3">
      <t>ベツヨウ</t>
    </rPh>
    <phoneticPr fontId="4"/>
  </si>
  <si>
    <t>（６）環境負荷低減の取組への支援</t>
    <rPh sb="5" eb="7">
      <t>フカ</t>
    </rPh>
    <rPh sb="7" eb="9">
      <t>テイゲン</t>
    </rPh>
    <rPh sb="10" eb="12">
      <t>トリクミ</t>
    </rPh>
    <rPh sb="14" eb="16">
      <t>シエン</t>
    </rPh>
    <phoneticPr fontId="4"/>
  </si>
  <si>
    <t>a　 実施期間</t>
    <rPh sb="3" eb="5">
      <t>ジッシ</t>
    </rPh>
    <rPh sb="5" eb="7">
      <t>キカン</t>
    </rPh>
    <phoneticPr fontId="4"/>
  </si>
  <si>
    <t>※最終年度は、資源向上（共同）の活動終了年度と同じです。</t>
    <rPh sb="1" eb="3">
      <t>サイシュウ</t>
    </rPh>
    <rPh sb="3" eb="5">
      <t>ネンド</t>
    </rPh>
    <rPh sb="7" eb="9">
      <t>シゲン</t>
    </rPh>
    <rPh sb="9" eb="11">
      <t>コウジョウ</t>
    </rPh>
    <rPh sb="12" eb="14">
      <t>キョウドウ</t>
    </rPh>
    <rPh sb="16" eb="18">
      <t>カツドウ</t>
    </rPh>
    <rPh sb="18" eb="20">
      <t>シュウリョウ</t>
    </rPh>
    <rPh sb="20" eb="22">
      <t>ネンド</t>
    </rPh>
    <rPh sb="23" eb="24">
      <t>オナ</t>
    </rPh>
    <phoneticPr fontId="4"/>
  </si>
  <si>
    <t>ｂ　環境負荷低減の取組及び化学肥料及び化学合成農薬を5割以上低減する活動の実施時期</t>
    <rPh sb="2" eb="4">
      <t>カンキョウ</t>
    </rPh>
    <rPh sb="4" eb="6">
      <t>フカ</t>
    </rPh>
    <rPh sb="6" eb="8">
      <t>テイゲン</t>
    </rPh>
    <rPh sb="9" eb="11">
      <t>トリクミ</t>
    </rPh>
    <rPh sb="11" eb="12">
      <t>オヨ</t>
    </rPh>
    <rPh sb="37" eb="39">
      <t>ジッシ</t>
    </rPh>
    <rPh sb="39" eb="41">
      <t>ジキ</t>
    </rPh>
    <phoneticPr fontId="4"/>
  </si>
  <si>
    <t>対象取組</t>
    <phoneticPr fontId="4"/>
  </si>
  <si>
    <t>化学肥料及び化学合成農薬を
5割以上低減する活動</t>
    <phoneticPr fontId="4"/>
  </si>
  <si>
    <t>内容</t>
    <phoneticPr fontId="4"/>
  </si>
  <si>
    <t>実施時期</t>
    <phoneticPr fontId="4"/>
  </si>
  <si>
    <t>作物名</t>
    <phoneticPr fontId="4"/>
  </si>
  <si>
    <t>栽培時期</t>
    <phoneticPr fontId="4"/>
  </si>
  <si>
    <t>～</t>
    <phoneticPr fontId="4"/>
  </si>
  <si>
    <t>（注１）必要に応じて欄を追加すること。</t>
    <phoneticPr fontId="4"/>
  </si>
  <si>
    <t>c　実施計画</t>
    <rPh sb="2" eb="4">
      <t>ジッシ</t>
    </rPh>
    <rPh sb="4" eb="6">
      <t>ケイカク</t>
    </rPh>
    <phoneticPr fontId="4"/>
  </si>
  <si>
    <t>１年目
計画面積
（畦畔除く）</t>
    <rPh sb="1" eb="3">
      <t>ネンメ</t>
    </rPh>
    <rPh sb="4" eb="6">
      <t>ケイカク</t>
    </rPh>
    <rPh sb="6" eb="8">
      <t>メンセキ</t>
    </rPh>
    <phoneticPr fontId="4"/>
  </si>
  <si>
    <t>２年目
計画面積
（畦畔除く）</t>
    <rPh sb="1" eb="3">
      <t>ネンメ</t>
    </rPh>
    <rPh sb="4" eb="6">
      <t>ケイカク</t>
    </rPh>
    <rPh sb="6" eb="8">
      <t>メンセキ</t>
    </rPh>
    <phoneticPr fontId="4"/>
  </si>
  <si>
    <t>３年目
計画面積
（畦畔除く）</t>
    <rPh sb="1" eb="3">
      <t>ネンメ</t>
    </rPh>
    <rPh sb="4" eb="6">
      <t>ケイカク</t>
    </rPh>
    <rPh sb="6" eb="8">
      <t>メンセキ</t>
    </rPh>
    <phoneticPr fontId="4"/>
  </si>
  <si>
    <t>４年目
計画面積
（畦畔除く）</t>
    <rPh sb="1" eb="3">
      <t>ネンメ</t>
    </rPh>
    <rPh sb="4" eb="6">
      <t>ケイカク</t>
    </rPh>
    <rPh sb="6" eb="8">
      <t>メンセキ</t>
    </rPh>
    <phoneticPr fontId="4"/>
  </si>
  <si>
    <t>５年目
計画面積
（畦畔除く）</t>
    <rPh sb="1" eb="3">
      <t>ネンメ</t>
    </rPh>
    <rPh sb="4" eb="6">
      <t>ケイカク</t>
    </rPh>
    <rPh sb="6" eb="8">
      <t>メンセキ</t>
    </rPh>
    <phoneticPr fontId="4"/>
  </si>
  <si>
    <t>１年目
加算上限額</t>
    <rPh sb="1" eb="3">
      <t>ネンメ</t>
    </rPh>
    <rPh sb="4" eb="6">
      <t>カサン</t>
    </rPh>
    <rPh sb="6" eb="8">
      <t>ジョウゲン</t>
    </rPh>
    <rPh sb="8" eb="9">
      <t>ガク</t>
    </rPh>
    <phoneticPr fontId="4"/>
  </si>
  <si>
    <t>２年目
加算上限額</t>
    <rPh sb="1" eb="3">
      <t>ネンメ</t>
    </rPh>
    <rPh sb="4" eb="6">
      <t>カサン</t>
    </rPh>
    <rPh sb="6" eb="8">
      <t>ジョウゲン</t>
    </rPh>
    <rPh sb="8" eb="9">
      <t>ガク</t>
    </rPh>
    <phoneticPr fontId="4"/>
  </si>
  <si>
    <t>３年目
加算上限額</t>
    <rPh sb="1" eb="3">
      <t>ネンメ</t>
    </rPh>
    <rPh sb="4" eb="6">
      <t>カサン</t>
    </rPh>
    <rPh sb="6" eb="8">
      <t>ジョウゲン</t>
    </rPh>
    <rPh sb="8" eb="9">
      <t>ガク</t>
    </rPh>
    <phoneticPr fontId="4"/>
  </si>
  <si>
    <t>４年目
加算上限額</t>
    <rPh sb="1" eb="3">
      <t>ネンメ</t>
    </rPh>
    <rPh sb="4" eb="6">
      <t>カサン</t>
    </rPh>
    <rPh sb="6" eb="8">
      <t>ジョウゲン</t>
    </rPh>
    <rPh sb="8" eb="9">
      <t>ガク</t>
    </rPh>
    <phoneticPr fontId="4"/>
  </si>
  <si>
    <t>５年目
加算上限額</t>
    <rPh sb="1" eb="3">
      <t>ネンメ</t>
    </rPh>
    <rPh sb="4" eb="6">
      <t>カサン</t>
    </rPh>
    <rPh sb="6" eb="8">
      <t>ジョウゲン</t>
    </rPh>
    <rPh sb="8" eb="9">
      <t>ガク</t>
    </rPh>
    <phoneticPr fontId="4"/>
  </si>
  <si>
    <t>長期中干し</t>
    <rPh sb="0" eb="2">
      <t>チョウキ</t>
    </rPh>
    <rPh sb="2" eb="4">
      <t>ナカボシ</t>
    </rPh>
    <phoneticPr fontId="4"/>
  </si>
  <si>
    <t>冬期湛水</t>
    <rPh sb="0" eb="4">
      <t>トウキタンスイ</t>
    </rPh>
    <phoneticPr fontId="4"/>
  </si>
  <si>
    <t>夏期湛水</t>
    <rPh sb="0" eb="4">
      <t>カキタンスイ</t>
    </rPh>
    <phoneticPr fontId="4"/>
  </si>
  <si>
    <t>中干し延期</t>
    <rPh sb="0" eb="2">
      <t>ナカボシ</t>
    </rPh>
    <rPh sb="3" eb="5">
      <t>エンキ</t>
    </rPh>
    <phoneticPr fontId="4"/>
  </si>
  <si>
    <t>江の設置等
（作溝実施）</t>
    <rPh sb="0" eb="1">
      <t>エ</t>
    </rPh>
    <rPh sb="2" eb="4">
      <t>セッチ</t>
    </rPh>
    <rPh sb="4" eb="5">
      <t>トウ</t>
    </rPh>
    <rPh sb="7" eb="8">
      <t>ツク</t>
    </rPh>
    <rPh sb="8" eb="9">
      <t>ミゾ</t>
    </rPh>
    <rPh sb="9" eb="11">
      <t>ジッシ</t>
    </rPh>
    <phoneticPr fontId="4"/>
  </si>
  <si>
    <t>江の設置等
（作溝未実施）</t>
    <rPh sb="0" eb="1">
      <t>エ</t>
    </rPh>
    <rPh sb="2" eb="4">
      <t>セッチ</t>
    </rPh>
    <rPh sb="4" eb="5">
      <t>トウ</t>
    </rPh>
    <rPh sb="9" eb="10">
      <t>ミ</t>
    </rPh>
    <phoneticPr fontId="4"/>
  </si>
  <si>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4"/>
  </si>
  <si>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2">
      <t>トリクミ</t>
    </rPh>
    <rPh sb="22" eb="24">
      <t>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5">
      <t>トリクミ</t>
    </rPh>
    <rPh sb="55" eb="57">
      <t>メンセキ</t>
    </rPh>
    <rPh sb="58" eb="60">
      <t>ウワマワ</t>
    </rPh>
    <rPh sb="61" eb="63">
      <t>ヒツヨウ</t>
    </rPh>
    <phoneticPr fontId="4"/>
  </si>
  <si>
    <t>※ 資源向上支払（共同）の活動期間の途中からみどり加算に取り組む場合は、当該活動期間中の実施計画のみを記入します。</t>
    <rPh sb="2" eb="4">
      <t>シゲン</t>
    </rPh>
    <rPh sb="4" eb="6">
      <t>コウジョウ</t>
    </rPh>
    <rPh sb="6" eb="8">
      <t>シハライ</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3">
      <t>キカンチュウ</t>
    </rPh>
    <rPh sb="44" eb="46">
      <t>ジッシ</t>
    </rPh>
    <rPh sb="46" eb="48">
      <t>ケイカク</t>
    </rPh>
    <rPh sb="51" eb="53">
      <t>キニュウ</t>
    </rPh>
    <phoneticPr fontId="4"/>
  </si>
  <si>
    <t>ｄ　活動実施区域図</t>
    <rPh sb="2" eb="4">
      <t>カツドウ</t>
    </rPh>
    <rPh sb="4" eb="6">
      <t>ジッシ</t>
    </rPh>
    <rPh sb="6" eb="9">
      <t>クイキズ</t>
    </rPh>
    <phoneticPr fontId="4"/>
  </si>
  <si>
    <t>　　　</t>
    <phoneticPr fontId="4"/>
  </si>
  <si>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4"/>
  </si>
  <si>
    <t>　※なお、別添１「実施区域位置図」に環境負荷低減の取組実施区域を記載している場合、別添４は省略できます。</t>
    <rPh sb="5" eb="7">
      <t>ベッテン</t>
    </rPh>
    <rPh sb="9" eb="11">
      <t>ジッシ</t>
    </rPh>
    <rPh sb="11" eb="13">
      <t>クイキ</t>
    </rPh>
    <rPh sb="13" eb="16">
      <t>イチズ</t>
    </rPh>
    <rPh sb="18" eb="24">
      <t>カンキョウフカテイゲン</t>
    </rPh>
    <rPh sb="25" eb="27">
      <t>トリクミ</t>
    </rPh>
    <rPh sb="27" eb="29">
      <t>ジッシ</t>
    </rPh>
    <rPh sb="29" eb="31">
      <t>クイキ</t>
    </rPh>
    <rPh sb="32" eb="34">
      <t>キサイ</t>
    </rPh>
    <rPh sb="38" eb="40">
      <t>バアイ</t>
    </rPh>
    <rPh sb="41" eb="43">
      <t>ベッテン</t>
    </rPh>
    <rPh sb="45" eb="47">
      <t>ショウリャク</t>
    </rPh>
    <phoneticPr fontId="4"/>
  </si>
  <si>
    <t>ｅ　（特定事業実施者のみ）添付書類</t>
    <rPh sb="3" eb="10">
      <t>トクテイジギョウジッシシャ</t>
    </rPh>
    <rPh sb="13" eb="15">
      <t>テンプ</t>
    </rPh>
    <rPh sb="15" eb="17">
      <t>ショルイ</t>
    </rPh>
    <phoneticPr fontId="4"/>
  </si>
  <si>
    <t>特定事業実施者の場合であって、</t>
    <rPh sb="0" eb="7">
      <t>トクテイジギョウジッシシャ</t>
    </rPh>
    <rPh sb="8" eb="10">
      <t>バアイ</t>
    </rPh>
    <phoneticPr fontId="4"/>
  </si>
  <si>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4"/>
  </si>
  <si>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4"/>
  </si>
  <si>
    <t>（別添４）</t>
    <rPh sb="1" eb="3">
      <t>ベッテン</t>
    </rPh>
    <phoneticPr fontId="4"/>
  </si>
  <si>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4"/>
  </si>
  <si>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4"/>
  </si>
  <si>
    <t>58-2</t>
    <phoneticPr fontId="3"/>
  </si>
  <si>
    <t>58-3</t>
    <phoneticPr fontId="3"/>
  </si>
  <si>
    <t>５.外注費</t>
    <rPh sb="2" eb="5">
      <t>ガイチュウヒ</t>
    </rPh>
    <phoneticPr fontId="3"/>
  </si>
  <si>
    <t>６.その他支出</t>
    <rPh sb="4" eb="5">
      <t>タ</t>
    </rPh>
    <rPh sb="5" eb="7">
      <t>シシュツ</t>
    </rPh>
    <phoneticPr fontId="3"/>
  </si>
  <si>
    <t>７.返還</t>
    <rPh sb="2" eb="4">
      <t>ヘンカン</t>
    </rPh>
    <phoneticPr fontId="3"/>
  </si>
  <si>
    <t>55防災・減災力の強化</t>
    <rPh sb="2" eb="4">
      <t>ボウサイ</t>
    </rPh>
    <rPh sb="5" eb="6">
      <t>ゲン</t>
    </rPh>
    <rPh sb="6" eb="7">
      <t>サイ</t>
    </rPh>
    <rPh sb="7" eb="8">
      <t>リョク</t>
    </rPh>
    <rPh sb="9" eb="11">
      <t>キョウカ</t>
    </rPh>
    <phoneticPr fontId="3"/>
  </si>
  <si>
    <t>54地域住民による直営施工</t>
    <rPh sb="2" eb="4">
      <t>チイキ</t>
    </rPh>
    <rPh sb="4" eb="6">
      <t>ジュウミン</t>
    </rPh>
    <rPh sb="9" eb="11">
      <t>チョクエイ</t>
    </rPh>
    <rPh sb="11" eb="13">
      <t>セコウ</t>
    </rPh>
    <phoneticPr fontId="3"/>
  </si>
  <si>
    <t>52遊休農地の有効活用</t>
    <rPh sb="2" eb="4">
      <t>ユウキュウ</t>
    </rPh>
    <rPh sb="4" eb="6">
      <t>ノウチ</t>
    </rPh>
    <rPh sb="7" eb="9">
      <t>ユウコウ</t>
    </rPh>
    <rPh sb="9" eb="11">
      <t>カツヨウ</t>
    </rPh>
    <phoneticPr fontId="3"/>
  </si>
  <si>
    <t>102 配水操作</t>
    <rPh sb="4" eb="6">
      <t>ハイスイ</t>
    </rPh>
    <rPh sb="6" eb="8">
      <t>ソウサ</t>
    </rPh>
    <phoneticPr fontId="3"/>
  </si>
  <si>
    <t>103 配水操作</t>
    <rPh sb="4" eb="6">
      <t>ハイスイ</t>
    </rPh>
    <rPh sb="6" eb="8">
      <t>ソウサ</t>
    </rPh>
    <phoneticPr fontId="3"/>
  </si>
  <si>
    <r>
      <t>60　</t>
    </r>
    <r>
      <rPr>
        <sz val="10"/>
        <color theme="1"/>
        <rFont val="メイリオ"/>
        <family val="3"/>
        <charset val="128"/>
      </rPr>
      <t>広報活動・農村関係人口の拡大</t>
    </r>
    <rPh sb="3" eb="5">
      <t>コウホウ</t>
    </rPh>
    <rPh sb="5" eb="7">
      <t>カツドウ</t>
    </rPh>
    <rPh sb="8" eb="10">
      <t>ノウソン</t>
    </rPh>
    <rPh sb="10" eb="12">
      <t>カンケイ</t>
    </rPh>
    <rPh sb="12" eb="14">
      <t>ジンコウ</t>
    </rPh>
    <rPh sb="15" eb="17">
      <t>カクダイ</t>
    </rPh>
    <phoneticPr fontId="4"/>
  </si>
  <si>
    <t>60 広報活動・農村関係人口の拡大</t>
    <rPh sb="9" eb="10">
      <t>ムラ</t>
    </rPh>
    <phoneticPr fontId="3"/>
  </si>
  <si>
    <t>☑</t>
    <phoneticPr fontId="4"/>
  </si>
  <si>
    <t>活動支援班の設立</t>
    <rPh sb="0" eb="2">
      <t>カツドウ</t>
    </rPh>
    <rPh sb="2" eb="5">
      <t>シエンハン</t>
    </rPh>
    <rPh sb="6" eb="8">
      <t>セツリツ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</si>
</sst>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0_);[Red]\(0\)"/>
    <numFmt numFmtId="187" formatCode="#,##0_ "/>
    <numFmt numFmtId="188" formatCode="#&quot; 年&quot;"/>
    <numFmt numFmtId="189" formatCode="#&quot;　箇&quot;&quot;所&quot;"/>
    <numFmt numFmtId="190" formatCode="#,###,##0&quot;a&quot;"/>
    <numFmt numFmtId="191" formatCode="#,###&quot;a&quot;"/>
    <numFmt numFmtId="192" formatCode="#,###&quot; 円/10a&quot;"/>
    <numFmt numFmtId="193" formatCode="#,##0.0&quot; km&quot;"/>
    <numFmt numFmtId="194" formatCode="#&quot;人&quot;"/>
    <numFmt numFmtId="195" formatCode="#&quot;団体&quot;"/>
    <numFmt numFmtId="196" formatCode="#&quot;人・団体&quot;"/>
    <numFmt numFmtId="197" formatCode="&quot;平成 &quot;#&quot; 年度&quot;"/>
    <numFmt numFmtId="198" formatCode="#,###,###&quot;a&quot;"/>
    <numFmt numFmtId="199" formatCode="##,###,###&quot; a&quot;"/>
    <numFmt numFmtId="200" formatCode="###,##0.0&quot; km&quot;"/>
    <numFmt numFmtId="201" formatCode="&quot;(&quot;#,###&quot; a )&quot;;\-#,###;&quot;&quot;;@"/>
    <numFmt numFmtId="202" formatCode="&quot;(&quot;#,###&quot; 円 )&quot;;\-#,###;&quot;&quot;;@"/>
    <numFmt numFmtId="203" formatCode="&quot;(&quot;#,##0.0&quot; km)&quot;;\-#,##0.0;&quot;&quot;;@"/>
    <numFmt numFmtId="204" formatCode="&quot;(&quot;#,###&quot; 箇所 )&quot;;\-#,###;&quot;&quot;;@"/>
    <numFmt numFmtId="205" formatCode="0.00_);[Red]\(0.00\)"/>
    <numFmt numFmtId="206" formatCode="#,###&quot; 円/組織&quot;"/>
    <numFmt numFmtId="207" formatCode="0.000"/>
    <numFmt numFmtId="208" formatCode="&quot;(&quot;#,###&quot;)&quot;;\-#,###;&quot;&quot;;@"/>
    <numFmt numFmtId="209" formatCode="#&quot; 年度&quot;"/>
    <numFmt numFmtId="210" formatCode="###,###,###&quot;a&quot;"/>
    <numFmt numFmtId="211" formatCode="&quot;(&quot;#,##0.00&quot; a )&quot;;\-#,###;&quot;&quot;;@"/>
    <numFmt numFmtId="212" formatCode="#,###&quot; 円/年・組織&quot;"/>
    <numFmt numFmtId="213" formatCode="#&quot;月&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4"/>
      <name val="メイリオ"/>
      <family val="3"/>
      <charset val="128"/>
    </font>
    <font>
      <i/>
      <sz val="10"/>
      <name val="メイリオ"/>
      <family val="3"/>
      <charset val="128"/>
    </font>
    <font>
      <sz val="8"/>
      <name val="メイリオ"/>
      <family val="3"/>
      <charset val="128"/>
    </font>
    <font>
      <sz val="6"/>
      <name val="ＭＳ Ｐゴシック"/>
      <family val="3"/>
      <charset val="128"/>
    </font>
    <font>
      <sz val="10"/>
      <name val="Meiryo UI"/>
      <family val="3"/>
      <charset val="128"/>
    </font>
    <font>
      <sz val="13"/>
      <name val="メイリオ"/>
      <family val="3"/>
      <charset val="128"/>
    </font>
    <font>
      <sz val="11"/>
      <name val="HG丸ｺﾞｼｯｸM-PRO"/>
      <family val="3"/>
      <charset val="128"/>
    </font>
    <font>
      <i/>
      <sz val="8"/>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sz val="11"/>
      <name val="Meiryo UI"/>
      <family val="3"/>
      <charset val="128"/>
    </font>
    <font>
      <sz val="16"/>
      <name val="ＭＳ 明朝"/>
      <family val="1"/>
      <charset val="128"/>
    </font>
    <font>
      <b/>
      <sz val="16"/>
      <name val="ＭＳ 明朝"/>
      <family val="1"/>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0"/>
      <color theme="1"/>
      <name val="Meiryo UI"/>
      <family val="3"/>
      <charset val="128"/>
    </font>
    <font>
      <sz val="10"/>
      <color rgb="FFFF0000"/>
      <name val="メイリオ"/>
      <family val="3"/>
      <charset val="128"/>
    </font>
    <font>
      <sz val="10"/>
      <color theme="1"/>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sz val="9"/>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1"/>
      <color theme="1"/>
      <name val="ＭＳ Ｐゴシック"/>
      <family val="2"/>
      <scheme val="minor"/>
    </font>
    <font>
      <sz val="6"/>
      <name val="ＭＳ Ｐゴシック"/>
      <family val="3"/>
      <charset val="128"/>
      <scheme val="minor"/>
    </font>
    <font>
      <sz val="9"/>
      <color theme="1"/>
      <name val="メイリオ"/>
      <family val="3"/>
      <charset val="128"/>
    </font>
    <font>
      <sz val="12"/>
      <color theme="1"/>
      <name val="ＭＳ Ｐゴシック"/>
      <family val="3"/>
      <charset val="128"/>
    </font>
    <font>
      <sz val="12"/>
      <color theme="1"/>
      <name val="BIZ UDゴシック"/>
      <family val="3"/>
      <charset val="128"/>
    </font>
    <font>
      <sz val="14"/>
      <name val="BIZ UDゴシック"/>
      <family val="3"/>
      <charset val="128"/>
    </font>
    <font>
      <sz val="11"/>
      <name val="BIZ UDゴシック"/>
      <family val="3"/>
      <charset val="128"/>
    </font>
    <font>
      <i/>
      <sz val="11"/>
      <color theme="1"/>
      <name val="メイリオ"/>
      <family val="3"/>
      <charset val="128"/>
    </font>
    <font>
      <i/>
      <strike/>
      <sz val="11"/>
      <color rgb="FFFF0000"/>
      <name val="メイリオ"/>
      <family val="3"/>
      <charset val="128"/>
    </font>
    <font>
      <sz val="6"/>
      <name val="HG丸ｺﾞｼｯｸM-PRO"/>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
      <patternFill patternType="solid">
        <fgColor rgb="FFFFE699"/>
        <bgColor indexed="64"/>
      </patternFill>
    </fill>
    <fill>
      <patternFill patternType="solid">
        <fgColor rgb="FFF2F2F2"/>
        <bgColor indexed="64"/>
      </patternFill>
    </fill>
    <fill>
      <patternFill patternType="solid">
        <fgColor rgb="FFD9D9D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7" fillId="0" borderId="0"/>
    <xf numFmtId="0" fontId="27" fillId="0" borderId="0">
      <alignment vertical="center"/>
    </xf>
    <xf numFmtId="0" fontId="3" fillId="0" borderId="0">
      <alignment vertical="center"/>
    </xf>
    <xf numFmtId="0" fontId="24" fillId="0" borderId="0"/>
    <xf numFmtId="0" fontId="27" fillId="0" borderId="0">
      <alignment vertical="center"/>
    </xf>
    <xf numFmtId="0" fontId="3" fillId="0" borderId="0"/>
    <xf numFmtId="0" fontId="27" fillId="0" borderId="0">
      <alignment vertical="center"/>
    </xf>
    <xf numFmtId="0" fontId="27" fillId="0" borderId="0">
      <alignment vertical="center"/>
    </xf>
    <xf numFmtId="0" fontId="28" fillId="0" borderId="0">
      <alignment vertical="center"/>
    </xf>
    <xf numFmtId="0" fontId="3" fillId="0" borderId="0"/>
    <xf numFmtId="0" fontId="3" fillId="0" borderId="0"/>
    <xf numFmtId="0" fontId="3" fillId="0" borderId="0">
      <alignment vertical="center"/>
    </xf>
    <xf numFmtId="0" fontId="2" fillId="0" borderId="0">
      <alignment vertical="center"/>
    </xf>
    <xf numFmtId="0" fontId="49" fillId="0" borderId="0"/>
    <xf numFmtId="38" fontId="49" fillId="0" borderId="0" applyFont="0" applyFill="0" applyBorder="0" applyAlignment="0" applyProtection="0">
      <alignment vertical="center"/>
    </xf>
    <xf numFmtId="0" fontId="1" fillId="0" borderId="0">
      <alignment vertical="center"/>
    </xf>
    <xf numFmtId="0" fontId="29" fillId="0" borderId="0">
      <alignment vertical="center"/>
    </xf>
    <xf numFmtId="0" fontId="3" fillId="0" borderId="0"/>
    <xf numFmtId="38" fontId="27" fillId="0" borderId="0" applyFont="0" applyFill="0" applyBorder="0" applyAlignment="0" applyProtection="0">
      <alignment vertical="center"/>
    </xf>
    <xf numFmtId="38" fontId="3" fillId="0" borderId="0" applyFont="0" applyFill="0" applyBorder="0" applyAlignment="0" applyProtection="0">
      <alignment vertical="center"/>
    </xf>
  </cellStyleXfs>
  <cellXfs count="1031">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184" fontId="14" fillId="0" borderId="6" xfId="0" applyNumberFormat="1" applyFont="1" applyBorder="1" applyAlignment="1">
      <alignment horizontal="center" vertical="center"/>
    </xf>
    <xf numFmtId="184" fontId="9" fillId="0" borderId="0" xfId="0" applyNumberFormat="1" applyFont="1" applyAlignment="1">
      <alignment horizontal="left" vertical="center"/>
    </xf>
    <xf numFmtId="0" fontId="6" fillId="0" borderId="8"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5" xfId="0" applyFont="1" applyBorder="1">
      <alignment vertical="center"/>
    </xf>
    <xf numFmtId="0" fontId="6" fillId="0" borderId="12" xfId="0" applyFont="1" applyBorder="1">
      <alignment vertical="center"/>
    </xf>
    <xf numFmtId="0" fontId="6" fillId="0" borderId="13" xfId="0" applyFont="1" applyBorder="1">
      <alignment vertical="center"/>
    </xf>
    <xf numFmtId="0" fontId="8" fillId="0" borderId="0" xfId="0" applyFont="1" applyAlignment="1">
      <alignment horizontal="left" vertical="center"/>
    </xf>
    <xf numFmtId="0" fontId="43" fillId="0" borderId="0" xfId="0" applyFont="1">
      <alignment vertical="center"/>
    </xf>
    <xf numFmtId="0" fontId="44" fillId="8" borderId="39" xfId="5" applyFont="1" applyFill="1" applyBorder="1" applyAlignment="1">
      <alignment horizontal="center" vertical="center"/>
    </xf>
    <xf numFmtId="0" fontId="43" fillId="0" borderId="39" xfId="0" applyFont="1" applyBorder="1">
      <alignment vertical="center"/>
    </xf>
    <xf numFmtId="0" fontId="43" fillId="0" borderId="43" xfId="0" applyFont="1" applyBorder="1">
      <alignment vertical="center"/>
    </xf>
    <xf numFmtId="0" fontId="43" fillId="0" borderId="2" xfId="0" applyFont="1" applyBorder="1">
      <alignment vertical="center"/>
    </xf>
    <xf numFmtId="0" fontId="44" fillId="0" borderId="40" xfId="5" applyFont="1" applyBorder="1">
      <alignment vertical="center"/>
    </xf>
    <xf numFmtId="0" fontId="43" fillId="0" borderId="3" xfId="0" applyFont="1" applyBorder="1">
      <alignment vertical="center"/>
    </xf>
    <xf numFmtId="0" fontId="43" fillId="0" borderId="5" xfId="0" applyFont="1" applyBorder="1">
      <alignment vertical="center"/>
    </xf>
    <xf numFmtId="0" fontId="43" fillId="0" borderId="40" xfId="0" applyFont="1" applyBorder="1">
      <alignment vertical="center"/>
    </xf>
    <xf numFmtId="0" fontId="43" fillId="0" borderId="42" xfId="0" applyFont="1" applyBorder="1">
      <alignment vertical="center"/>
    </xf>
    <xf numFmtId="0" fontId="43" fillId="0" borderId="73" xfId="0" applyFont="1" applyBorder="1">
      <alignment vertical="center"/>
    </xf>
    <xf numFmtId="0" fontId="43" fillId="0" borderId="57" xfId="0" applyFont="1" applyBorder="1">
      <alignment vertical="center"/>
    </xf>
    <xf numFmtId="0" fontId="43" fillId="0" borderId="44" xfId="0" applyFont="1" applyBorder="1">
      <alignment vertical="center"/>
    </xf>
    <xf numFmtId="0" fontId="43" fillId="0" borderId="0" xfId="0" applyFont="1" applyAlignment="1">
      <alignment horizontal="center" vertical="center"/>
    </xf>
    <xf numFmtId="0" fontId="44" fillId="0" borderId="0" xfId="5" applyFont="1">
      <alignment vertical="center"/>
    </xf>
    <xf numFmtId="0" fontId="43" fillId="0" borderId="38" xfId="0" applyFont="1" applyBorder="1">
      <alignment vertical="center"/>
    </xf>
    <xf numFmtId="0" fontId="43" fillId="0" borderId="11" xfId="0" applyFont="1" applyBorder="1" applyAlignment="1">
      <alignment horizontal="center" vertical="center"/>
    </xf>
    <xf numFmtId="0" fontId="43" fillId="0" borderId="11" xfId="0" applyFont="1" applyBorder="1" applyAlignment="1">
      <alignment vertical="center" shrinkToFit="1"/>
    </xf>
    <xf numFmtId="0" fontId="43" fillId="0" borderId="0" xfId="0" applyFont="1" applyAlignment="1">
      <alignment vertical="center" shrinkToFit="1"/>
    </xf>
    <xf numFmtId="0" fontId="43" fillId="0" borderId="57" xfId="0" applyFont="1" applyBorder="1" applyAlignment="1">
      <alignment vertical="center" shrinkToFit="1"/>
    </xf>
    <xf numFmtId="0" fontId="43" fillId="0" borderId="44" xfId="0" applyFont="1" applyBorder="1" applyAlignment="1">
      <alignment vertical="center" shrinkToFit="1"/>
    </xf>
    <xf numFmtId="0" fontId="45" fillId="10" borderId="0" xfId="5" applyFont="1" applyFill="1">
      <alignment vertical="center"/>
    </xf>
    <xf numFmtId="0" fontId="45" fillId="10" borderId="0" xfId="0" applyFont="1" applyFill="1">
      <alignment vertical="center"/>
    </xf>
    <xf numFmtId="0" fontId="43" fillId="0" borderId="11" xfId="0" applyFont="1" applyBorder="1">
      <alignment vertical="center"/>
    </xf>
    <xf numFmtId="0" fontId="44" fillId="0" borderId="6" xfId="0" applyFont="1" applyBorder="1" applyAlignment="1">
      <alignment vertical="center" wrapText="1"/>
    </xf>
    <xf numFmtId="0" fontId="44" fillId="0" borderId="55" xfId="0" applyFont="1" applyBorder="1">
      <alignment vertical="center"/>
    </xf>
    <xf numFmtId="0" fontId="43" fillId="0" borderId="75" xfId="0" applyFont="1" applyBorder="1">
      <alignment vertical="center"/>
    </xf>
    <xf numFmtId="0" fontId="43" fillId="0" borderId="8" xfId="0" applyFont="1" applyBorder="1">
      <alignment vertical="center"/>
    </xf>
    <xf numFmtId="0" fontId="43" fillId="8" borderId="71" xfId="0" applyFont="1" applyFill="1" applyBorder="1" applyAlignment="1">
      <alignment vertical="center" wrapText="1" shrinkToFit="1"/>
    </xf>
    <xf numFmtId="0" fontId="43" fillId="8" borderId="70" xfId="0" applyFont="1" applyFill="1" applyBorder="1" applyAlignment="1">
      <alignment vertical="center" wrapText="1"/>
    </xf>
    <xf numFmtId="0" fontId="44" fillId="0" borderId="42" xfId="5" applyFont="1" applyBorder="1">
      <alignment vertical="center"/>
    </xf>
    <xf numFmtId="0" fontId="44" fillId="0" borderId="41" xfId="5" applyFont="1" applyBorder="1">
      <alignment vertical="center"/>
    </xf>
    <xf numFmtId="0" fontId="44" fillId="0" borderId="40" xfId="5" applyFont="1" applyBorder="1" applyAlignment="1">
      <alignment vertical="center" shrinkToFit="1"/>
    </xf>
    <xf numFmtId="0" fontId="44" fillId="8" borderId="74" xfId="5" applyFont="1" applyFill="1" applyBorder="1" applyAlignment="1">
      <alignment horizontal="center" vertical="center"/>
    </xf>
    <xf numFmtId="0" fontId="44" fillId="0" borderId="58" xfId="5" applyFont="1" applyBorder="1" applyAlignment="1">
      <alignment vertical="center" shrinkToFit="1"/>
    </xf>
    <xf numFmtId="0" fontId="43" fillId="0" borderId="11" xfId="0" applyFont="1" applyBorder="1" applyAlignment="1">
      <alignment horizontal="left" vertical="center" indent="1"/>
    </xf>
    <xf numFmtId="0" fontId="43" fillId="0" borderId="0" xfId="0" applyFont="1" applyAlignment="1">
      <alignment horizontal="left" vertical="center" indent="1"/>
    </xf>
    <xf numFmtId="0" fontId="43" fillId="0" borderId="8" xfId="0" applyFont="1" applyBorder="1" applyAlignment="1">
      <alignment horizontal="left" vertical="center" indent="1"/>
    </xf>
    <xf numFmtId="0" fontId="43" fillId="0" borderId="0" xfId="0" applyFont="1" applyAlignment="1">
      <alignment horizontal="left" vertical="center" indent="2"/>
    </xf>
    <xf numFmtId="0" fontId="43" fillId="0" borderId="8" xfId="0" applyFont="1" applyBorder="1" applyAlignment="1">
      <alignment horizontal="left" vertical="center" indent="2"/>
    </xf>
    <xf numFmtId="0" fontId="43" fillId="8" borderId="1" xfId="0" applyFont="1" applyFill="1" applyBorder="1" applyAlignment="1">
      <alignment vertical="center" wrapText="1"/>
    </xf>
    <xf numFmtId="0" fontId="43" fillId="8" borderId="15" xfId="0" applyFont="1" applyFill="1" applyBorder="1" applyAlignment="1">
      <alignment vertical="center" wrapText="1"/>
    </xf>
    <xf numFmtId="0" fontId="43" fillId="8" borderId="69"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43" fillId="8" borderId="69" xfId="0" applyFont="1" applyFill="1" applyBorder="1" applyAlignment="1">
      <alignment vertical="center" wrapText="1"/>
    </xf>
    <xf numFmtId="0" fontId="44" fillId="8" borderId="80" xfId="5" applyFont="1" applyFill="1" applyBorder="1" applyAlignment="1">
      <alignment horizontal="center" vertical="center"/>
    </xf>
    <xf numFmtId="0" fontId="43" fillId="0" borderId="82" xfId="0" applyFont="1" applyBorder="1">
      <alignment vertical="center"/>
    </xf>
    <xf numFmtId="0" fontId="43" fillId="0" borderId="83" xfId="0" applyFont="1" applyBorder="1">
      <alignment vertical="center"/>
    </xf>
    <xf numFmtId="0" fontId="13" fillId="0" borderId="85" xfId="0" applyFont="1" applyBorder="1" applyAlignment="1">
      <alignment vertical="center" wrapText="1"/>
    </xf>
    <xf numFmtId="0" fontId="43" fillId="11" borderId="6" xfId="0" applyFont="1" applyFill="1" applyBorder="1">
      <alignment vertical="center"/>
    </xf>
    <xf numFmtId="0" fontId="43" fillId="11" borderId="75" xfId="0" applyFont="1" applyFill="1" applyBorder="1">
      <alignment vertical="center"/>
    </xf>
    <xf numFmtId="0" fontId="43" fillId="0" borderId="87" xfId="0" applyFont="1" applyBorder="1">
      <alignment vertical="center"/>
    </xf>
    <xf numFmtId="0" fontId="43" fillId="11" borderId="88" xfId="0" applyFont="1" applyFill="1" applyBorder="1">
      <alignment vertical="center"/>
    </xf>
    <xf numFmtId="0" fontId="43" fillId="11" borderId="56" xfId="0" applyFont="1" applyFill="1" applyBorder="1">
      <alignment vertical="center"/>
    </xf>
    <xf numFmtId="0" fontId="43" fillId="11" borderId="0" xfId="0" applyFont="1" applyFill="1">
      <alignment vertical="center"/>
    </xf>
    <xf numFmtId="0" fontId="47" fillId="11" borderId="9" xfId="0" applyFont="1" applyFill="1" applyBorder="1">
      <alignment vertical="center"/>
    </xf>
    <xf numFmtId="0" fontId="48" fillId="0" borderId="11" xfId="0" applyFont="1" applyBorder="1" applyAlignment="1">
      <alignment horizontal="left" vertical="center" indent="2"/>
    </xf>
    <xf numFmtId="0" fontId="48" fillId="0" borderId="0" xfId="0" applyFont="1" applyAlignment="1">
      <alignment horizontal="left" vertical="center" indent="2"/>
    </xf>
    <xf numFmtId="0" fontId="48" fillId="0" borderId="8" xfId="0" applyFont="1" applyBorder="1" applyAlignment="1">
      <alignment horizontal="left" vertical="center" indent="2"/>
    </xf>
    <xf numFmtId="0" fontId="43" fillId="0" borderId="11" xfId="0" applyFont="1" applyBorder="1" applyAlignment="1">
      <alignment horizontal="left" vertical="center" indent="2"/>
    </xf>
    <xf numFmtId="0" fontId="43" fillId="0" borderId="5" xfId="0" applyFont="1" applyBorder="1" applyAlignment="1">
      <alignment horizontal="left" vertical="center" indent="2"/>
    </xf>
    <xf numFmtId="0" fontId="43" fillId="0" borderId="12" xfId="0" applyFont="1" applyBorder="1" applyAlignment="1">
      <alignment horizontal="left" vertical="center" indent="1"/>
    </xf>
    <xf numFmtId="0" fontId="43" fillId="0" borderId="13" xfId="0" applyFont="1" applyBorder="1" applyAlignment="1">
      <alignment horizontal="left" vertical="center" indent="1"/>
    </xf>
    <xf numFmtId="0" fontId="8" fillId="6" borderId="1" xfId="0" applyFont="1" applyFill="1" applyBorder="1" applyAlignment="1">
      <alignment horizontal="center" vertical="center"/>
    </xf>
    <xf numFmtId="184" fontId="8" fillId="6" borderId="1" xfId="0" applyNumberFormat="1" applyFont="1" applyFill="1" applyBorder="1" applyAlignment="1">
      <alignment horizontal="center" vertical="center"/>
    </xf>
    <xf numFmtId="0" fontId="43" fillId="9" borderId="90" xfId="0" applyFont="1" applyFill="1" applyBorder="1" applyAlignment="1">
      <alignment horizontal="center" vertical="center" shrinkToFit="1"/>
    </xf>
    <xf numFmtId="0" fontId="43" fillId="9" borderId="69" xfId="0" applyFont="1" applyFill="1" applyBorder="1" applyAlignment="1">
      <alignment horizontal="center" vertical="center" shrinkToFit="1"/>
    </xf>
    <xf numFmtId="0" fontId="43" fillId="0" borderId="84" xfId="0" applyFont="1" applyBorder="1" applyAlignment="1">
      <alignment vertical="center" shrinkToFit="1"/>
    </xf>
    <xf numFmtId="0" fontId="43" fillId="11" borderId="92" xfId="0" applyFont="1" applyFill="1" applyBorder="1">
      <alignment vertical="center"/>
    </xf>
    <xf numFmtId="0" fontId="5" fillId="0" borderId="72" xfId="0" applyFont="1" applyBorder="1" applyAlignment="1">
      <alignment horizontal="left" vertical="center" wrapText="1"/>
    </xf>
    <xf numFmtId="0" fontId="43" fillId="0" borderId="40" xfId="5" applyFont="1" applyBorder="1">
      <alignment vertical="center"/>
    </xf>
    <xf numFmtId="0" fontId="6" fillId="0" borderId="75" xfId="0" applyFont="1" applyBorder="1">
      <alignment vertical="center"/>
    </xf>
    <xf numFmtId="0" fontId="43" fillId="0" borderId="40" xfId="5" applyFont="1" applyBorder="1" applyAlignment="1">
      <alignment vertical="center" shrinkToFit="1"/>
    </xf>
    <xf numFmtId="184" fontId="14" fillId="0" borderId="0" xfId="0" applyNumberFormat="1" applyFont="1" applyAlignment="1">
      <alignment horizontal="center" vertical="center"/>
    </xf>
    <xf numFmtId="0" fontId="8" fillId="0" borderId="0" xfId="0" applyFont="1" applyAlignment="1" applyProtection="1">
      <alignment horizontal="lef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0" fontId="5"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59" xfId="0" applyFont="1" applyBorder="1" applyAlignment="1" applyProtection="1">
      <alignment horizontal="center" vertical="center"/>
      <protection locked="0"/>
    </xf>
    <xf numFmtId="0" fontId="8" fillId="6" borderId="60" xfId="0" applyFont="1" applyFill="1" applyBorder="1" applyAlignment="1" applyProtection="1">
      <alignment horizontal="center" vertical="center"/>
      <protection locked="0"/>
    </xf>
    <xf numFmtId="0" fontId="5" fillId="6" borderId="63" xfId="0" applyFont="1" applyFill="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1" xfId="0" applyFont="1" applyBorder="1" applyProtection="1">
      <alignment vertical="center"/>
      <protection locked="0"/>
    </xf>
    <xf numFmtId="0" fontId="18" fillId="0" borderId="0" xfId="0" applyFont="1" applyProtection="1">
      <alignment vertical="center"/>
      <protection locked="0"/>
    </xf>
    <xf numFmtId="0" fontId="40" fillId="0" borderId="0" xfId="0" applyFont="1" applyProtection="1">
      <alignment vertical="center"/>
      <protection locked="0"/>
    </xf>
    <xf numFmtId="0" fontId="40" fillId="0" borderId="61" xfId="0" applyFont="1" applyBorder="1" applyProtection="1">
      <alignment vertical="center"/>
      <protection locked="0"/>
    </xf>
    <xf numFmtId="0" fontId="15" fillId="0" borderId="0" xfId="0" applyFont="1" applyProtection="1">
      <alignment vertical="center"/>
      <protection locked="0"/>
    </xf>
    <xf numFmtId="0" fontId="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8" fillId="0" borderId="0" xfId="0" applyFont="1" applyAlignment="1" applyProtection="1">
      <alignment horizontal="left" vertical="center" indent="1"/>
      <protection locked="0"/>
    </xf>
    <xf numFmtId="0" fontId="8"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77" fontId="8" fillId="0" borderId="0" xfId="0" applyNumberFormat="1" applyFont="1" applyProtection="1">
      <alignment vertical="center"/>
      <protection locked="0"/>
    </xf>
    <xf numFmtId="177" fontId="8" fillId="0" borderId="0" xfId="0" applyNumberFormat="1" applyFont="1" applyAlignment="1" applyProtection="1">
      <alignment horizontal="center" vertical="center"/>
      <protection locked="0"/>
    </xf>
    <xf numFmtId="0" fontId="8" fillId="0" borderId="0" xfId="0" applyFont="1" applyAlignment="1" applyProtection="1">
      <alignment vertical="center" textRotation="255"/>
      <protection locked="0"/>
    </xf>
    <xf numFmtId="0" fontId="21" fillId="3" borderId="9" xfId="0" applyFont="1" applyFill="1" applyBorder="1" applyAlignment="1" applyProtection="1">
      <alignment vertical="center" shrinkToFit="1"/>
      <protection locked="0"/>
    </xf>
    <xf numFmtId="209" fontId="21" fillId="3" borderId="75" xfId="0" applyNumberFormat="1" applyFont="1" applyFill="1" applyBorder="1" applyAlignment="1" applyProtection="1">
      <alignment vertical="center" shrinkToFit="1"/>
      <protection locked="0"/>
    </xf>
    <xf numFmtId="197" fontId="13" fillId="0" borderId="11" xfId="0" applyNumberFormat="1" applyFont="1" applyBorder="1" applyAlignment="1" applyProtection="1">
      <alignment horizontal="center" vertical="center"/>
      <protection locked="0"/>
    </xf>
    <xf numFmtId="0" fontId="21" fillId="3" borderId="5" xfId="0" applyFont="1" applyFill="1" applyBorder="1" applyAlignment="1" applyProtection="1">
      <alignment vertical="center" shrinkToFit="1"/>
      <protection locked="0"/>
    </xf>
    <xf numFmtId="209" fontId="21" fillId="3" borderId="13" xfId="0" applyNumberFormat="1" applyFont="1" applyFill="1" applyBorder="1" applyAlignment="1" applyProtection="1">
      <alignment vertical="center" shrinkToFit="1"/>
      <protection locked="0"/>
    </xf>
    <xf numFmtId="0" fontId="21" fillId="0" borderId="9" xfId="0" applyFont="1" applyBorder="1" applyAlignment="1" applyProtection="1">
      <alignment vertical="center" shrinkToFit="1"/>
      <protection locked="0"/>
    </xf>
    <xf numFmtId="209" fontId="21" fillId="0" borderId="75" xfId="0" applyNumberFormat="1" applyFont="1" applyBorder="1" applyAlignment="1" applyProtection="1">
      <alignment vertical="center" shrinkToFit="1"/>
      <protection locked="0"/>
    </xf>
    <xf numFmtId="0" fontId="21" fillId="0" borderId="5" xfId="0" applyFont="1" applyBorder="1" applyAlignment="1" applyProtection="1">
      <alignment vertical="center" shrinkToFit="1"/>
      <protection locked="0"/>
    </xf>
    <xf numFmtId="209" fontId="21" fillId="0" borderId="13" xfId="0" applyNumberFormat="1" applyFont="1" applyBorder="1" applyAlignment="1" applyProtection="1">
      <alignment vertical="center" shrinkToFit="1"/>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shrinkToFit="1"/>
      <protection locked="0"/>
    </xf>
    <xf numFmtId="179" fontId="6" fillId="0" borderId="0" xfId="0" applyNumberFormat="1" applyFont="1" applyAlignment="1" applyProtection="1">
      <alignment horizontal="left" vertical="center"/>
      <protection locked="0"/>
    </xf>
    <xf numFmtId="0" fontId="6" fillId="0" borderId="0" xfId="0" applyFont="1" applyAlignment="1" applyProtection="1">
      <alignment vertical="center" textRotation="255"/>
      <protection locked="0"/>
    </xf>
    <xf numFmtId="0" fontId="5" fillId="2" borderId="15" xfId="0" applyFont="1" applyFill="1" applyBorder="1" applyProtection="1">
      <alignment vertical="center"/>
      <protection locked="0"/>
    </xf>
    <xf numFmtId="0" fontId="5" fillId="2" borderId="14"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11" xfId="0" applyFont="1" applyFill="1" applyBorder="1" applyAlignment="1" applyProtection="1">
      <alignment vertical="center" wrapText="1"/>
      <protection locked="0"/>
    </xf>
    <xf numFmtId="201" fontId="39" fillId="0" borderId="9" xfId="2" applyNumberFormat="1" applyFont="1" applyFill="1" applyBorder="1" applyAlignment="1" applyProtection="1">
      <alignment horizontal="right" vertical="center" shrinkToFit="1"/>
      <protection locked="0"/>
    </xf>
    <xf numFmtId="198" fontId="39" fillId="3" borderId="36" xfId="2" applyNumberFormat="1" applyFont="1" applyFill="1" applyBorder="1" applyAlignment="1" applyProtection="1">
      <alignment horizontal="right" vertical="center" shrinkToFit="1"/>
      <protection locked="0"/>
    </xf>
    <xf numFmtId="180" fontId="39" fillId="3" borderId="25" xfId="2" applyNumberFormat="1" applyFont="1" applyFill="1" applyBorder="1" applyAlignment="1" applyProtection="1">
      <alignment vertical="center" shrinkToFit="1"/>
      <protection locked="0"/>
    </xf>
    <xf numFmtId="202" fontId="39" fillId="0" borderId="37" xfId="0" applyNumberFormat="1" applyFont="1" applyBorder="1" applyAlignment="1" applyProtection="1">
      <alignment horizontal="right" vertical="center" shrinkToFit="1"/>
      <protection locked="0"/>
    </xf>
    <xf numFmtId="0" fontId="5" fillId="2" borderId="7" xfId="0" applyFont="1" applyFill="1" applyBorder="1" applyAlignment="1" applyProtection="1">
      <alignment horizontal="center" vertical="center" wrapText="1"/>
      <protection locked="0"/>
    </xf>
    <xf numFmtId="176" fontId="5" fillId="0" borderId="2" xfId="2" applyNumberFormat="1" applyFont="1" applyFill="1" applyBorder="1" applyAlignment="1" applyProtection="1">
      <alignment vertical="center"/>
      <protection locked="0"/>
    </xf>
    <xf numFmtId="0" fontId="5" fillId="2" borderId="5" xfId="0" applyFont="1" applyFill="1" applyBorder="1" applyAlignment="1" applyProtection="1">
      <alignment horizontal="center" vertical="center" wrapText="1"/>
      <protection locked="0"/>
    </xf>
    <xf numFmtId="176" fontId="5" fillId="0" borderId="3" xfId="2" applyNumberFormat="1" applyFont="1" applyFill="1" applyBorder="1" applyAlignment="1" applyProtection="1">
      <alignment vertical="center"/>
      <protection locked="0"/>
    </xf>
    <xf numFmtId="181" fontId="39" fillId="0" borderId="34" xfId="0" applyNumberFormat="1" applyFont="1" applyBorder="1" applyAlignment="1" applyProtection="1">
      <alignment horizontal="right" vertical="center" shrinkToFit="1"/>
      <protection locked="0"/>
    </xf>
    <xf numFmtId="0" fontId="6" fillId="0" borderId="0" xfId="0" applyFont="1" applyAlignment="1" applyProtection="1">
      <alignment vertical="top" wrapText="1"/>
      <protection locked="0"/>
    </xf>
    <xf numFmtId="0" fontId="5" fillId="0" borderId="0" xfId="0" applyFont="1" applyAlignment="1" applyProtection="1">
      <alignment vertical="center" textRotation="255"/>
      <protection locked="0"/>
    </xf>
    <xf numFmtId="0" fontId="5" fillId="2" borderId="11" xfId="0" applyFont="1" applyFill="1" applyBorder="1" applyAlignment="1" applyProtection="1">
      <alignment horizontal="center" vertical="center" wrapText="1" shrinkToFit="1"/>
      <protection locked="0"/>
    </xf>
    <xf numFmtId="204" fontId="10" fillId="0" borderId="0" xfId="2" applyNumberFormat="1" applyFont="1" applyFill="1" applyBorder="1" applyAlignment="1" applyProtection="1">
      <alignment horizontal="right" vertical="center" wrapText="1"/>
      <protection locked="0"/>
    </xf>
    <xf numFmtId="189" fontId="39" fillId="0" borderId="0" xfId="2" applyNumberFormat="1" applyFont="1" applyFill="1" applyBorder="1" applyAlignment="1" applyProtection="1">
      <alignment horizontal="right" vertical="center" shrinkToFit="1"/>
      <protection locked="0"/>
    </xf>
    <xf numFmtId="204" fontId="39" fillId="0" borderId="0" xfId="2" applyNumberFormat="1" applyFont="1" applyFill="1" applyBorder="1" applyAlignment="1" applyProtection="1">
      <alignment horizontal="right" vertical="center" shrinkToFit="1"/>
      <protection locked="0"/>
    </xf>
    <xf numFmtId="0" fontId="5" fillId="2" borderId="5" xfId="0" applyFont="1" applyFill="1" applyBorder="1" applyAlignment="1" applyProtection="1">
      <alignment horizontal="center" vertical="center" wrapText="1" shrinkToFit="1"/>
      <protection locked="0"/>
    </xf>
    <xf numFmtId="0" fontId="8" fillId="0" borderId="0" xfId="0" applyFont="1" applyAlignment="1" applyProtection="1">
      <alignment horizontal="left" vertical="top" indent="1"/>
      <protection locked="0"/>
    </xf>
    <xf numFmtId="0" fontId="15" fillId="0" borderId="0" xfId="0" applyFont="1" applyAlignment="1" applyProtection="1">
      <alignment horizontal="left" vertical="top" indent="1"/>
      <protection locked="0"/>
    </xf>
    <xf numFmtId="0" fontId="6" fillId="0" borderId="0" xfId="0" applyFont="1" applyAlignment="1" applyProtection="1">
      <alignment vertical="top"/>
      <protection locked="0"/>
    </xf>
    <xf numFmtId="0" fontId="15" fillId="0" borderId="0" xfId="0" applyFont="1" applyAlignment="1" applyProtection="1">
      <alignment vertical="top"/>
      <protection locked="0"/>
    </xf>
    <xf numFmtId="0" fontId="5" fillId="2" borderId="69" xfId="0" applyFont="1" applyFill="1" applyBorder="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201" fontId="5" fillId="4" borderId="0" xfId="0" applyNumberFormat="1" applyFont="1" applyFill="1" applyAlignment="1" applyProtection="1">
      <alignment horizontal="right" vertical="center" wrapText="1"/>
      <protection locked="0"/>
    </xf>
    <xf numFmtId="191" fontId="39" fillId="4" borderId="0" xfId="2" applyNumberFormat="1" applyFont="1" applyFill="1" applyBorder="1" applyAlignment="1" applyProtection="1">
      <alignment horizontal="right" vertical="center" shrinkToFit="1"/>
      <protection locked="0"/>
    </xf>
    <xf numFmtId="0" fontId="18" fillId="0" borderId="0" xfId="0" applyFont="1" applyAlignment="1" applyProtection="1">
      <alignment horizontal="left" vertical="center" wrapText="1"/>
      <protection locked="0"/>
    </xf>
    <xf numFmtId="0" fontId="18" fillId="0" borderId="0" xfId="0" applyFont="1" applyAlignment="1" applyProtection="1">
      <protection locked="0"/>
    </xf>
    <xf numFmtId="0" fontId="6" fillId="0" borderId="0" xfId="0" applyFont="1" applyAlignment="1" applyProtection="1">
      <alignment horizontal="center" vertical="center"/>
      <protection locked="0"/>
    </xf>
    <xf numFmtId="0" fontId="35" fillId="0" borderId="1" xfId="0" applyFont="1" applyBorder="1" applyAlignment="1">
      <alignment horizontal="center" vertical="center"/>
    </xf>
    <xf numFmtId="0" fontId="9" fillId="0" borderId="1" xfId="0" applyFont="1" applyBorder="1" applyAlignment="1">
      <alignment horizontal="center" vertical="center"/>
    </xf>
    <xf numFmtId="181" fontId="39" fillId="6" borderId="3" xfId="2" applyNumberFormat="1" applyFont="1" applyFill="1" applyBorder="1" applyAlignment="1" applyProtection="1">
      <alignment horizontal="right" vertical="center" shrinkToFit="1"/>
    </xf>
    <xf numFmtId="181" fontId="39" fillId="14" borderId="76" xfId="2" applyNumberFormat="1" applyFont="1" applyFill="1" applyBorder="1" applyAlignment="1" applyProtection="1">
      <alignment horizontal="right" vertical="center" shrinkToFit="1"/>
      <protection locked="0"/>
    </xf>
    <xf numFmtId="181" fontId="39" fillId="13" borderId="3" xfId="2" applyNumberFormat="1" applyFont="1" applyFill="1" applyBorder="1" applyAlignment="1" applyProtection="1">
      <alignment horizontal="right" vertical="center" shrinkToFit="1"/>
      <protection locked="0"/>
    </xf>
    <xf numFmtId="0" fontId="23"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0" xfId="0" applyFont="1" applyProtection="1">
      <alignment vertical="center"/>
      <protection locked="0"/>
    </xf>
    <xf numFmtId="0" fontId="8" fillId="0" borderId="0" xfId="0" applyFont="1" applyAlignment="1" applyProtection="1">
      <alignment horizontal="right" vertical="center"/>
      <protection locked="0"/>
    </xf>
    <xf numFmtId="0" fontId="42" fillId="0" borderId="0" xfId="14" applyFont="1" applyAlignment="1" applyProtection="1">
      <alignment vertical="center"/>
      <protection locked="0"/>
    </xf>
    <xf numFmtId="0" fontId="42" fillId="0" borderId="0" xfId="14" applyFont="1" applyProtection="1">
      <protection locked="0"/>
    </xf>
    <xf numFmtId="0" fontId="8" fillId="0" borderId="0" xfId="0" applyFont="1" applyAlignment="1" applyProtection="1">
      <alignment horizontal="left" indent="1"/>
      <protection locked="0"/>
    </xf>
    <xf numFmtId="0" fontId="11" fillId="0" borderId="0" xfId="0" applyFont="1" applyProtection="1">
      <alignment vertical="center"/>
      <protection locked="0"/>
    </xf>
    <xf numFmtId="0" fontId="11" fillId="0" borderId="0" xfId="0" applyFont="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indent="1"/>
      <protection locked="0"/>
    </xf>
    <xf numFmtId="0" fontId="6" fillId="0" borderId="12" xfId="0" applyFont="1" applyBorder="1" applyProtection="1">
      <alignment vertical="center"/>
      <protection locked="0"/>
    </xf>
    <xf numFmtId="0" fontId="5" fillId="2" borderId="1" xfId="0" applyFont="1" applyFill="1" applyBorder="1" applyAlignment="1" applyProtection="1">
      <alignment horizontal="center" vertical="center" wrapText="1"/>
      <protection locked="0"/>
    </xf>
    <xf numFmtId="0" fontId="18" fillId="0" borderId="0" xfId="0" applyFont="1" applyAlignment="1" applyProtection="1">
      <alignment vertical="top" wrapText="1"/>
      <protection locked="0"/>
    </xf>
    <xf numFmtId="0" fontId="5" fillId="0" borderId="8" xfId="0" applyFont="1" applyBorder="1" applyProtection="1">
      <alignment vertical="center"/>
      <protection locked="0"/>
    </xf>
    <xf numFmtId="180" fontId="10" fillId="0" borderId="0" xfId="2" applyNumberFormat="1" applyFont="1" applyFill="1" applyBorder="1" applyAlignment="1" applyProtection="1">
      <alignment horizontal="right" vertical="center" wrapText="1"/>
      <protection locked="0"/>
    </xf>
    <xf numFmtId="181" fontId="10" fillId="0" borderId="0" xfId="0" applyNumberFormat="1" applyFont="1" applyAlignment="1" applyProtection="1">
      <alignment vertical="center" wrapText="1" shrinkToFit="1"/>
      <protection locked="0"/>
    </xf>
    <xf numFmtId="178" fontId="10" fillId="0" borderId="0" xfId="0" applyNumberFormat="1" applyFont="1" applyAlignment="1" applyProtection="1">
      <alignment vertical="center" wrapText="1" shrinkToFit="1"/>
      <protection locked="0"/>
    </xf>
    <xf numFmtId="0" fontId="5" fillId="0" borderId="0" xfId="0" applyFont="1" applyAlignment="1" applyProtection="1">
      <alignment vertical="top" wrapText="1"/>
      <protection locked="0"/>
    </xf>
    <xf numFmtId="182" fontId="10" fillId="0" borderId="0" xfId="2" applyNumberFormat="1" applyFont="1" applyFill="1" applyBorder="1" applyAlignment="1" applyProtection="1">
      <alignment horizontal="right" vertical="center" wrapText="1" shrinkToFit="1"/>
      <protection locked="0"/>
    </xf>
    <xf numFmtId="181" fontId="10" fillId="0" borderId="6" xfId="0" applyNumberFormat="1" applyFont="1" applyBorder="1" applyAlignment="1" applyProtection="1">
      <alignment vertical="center" wrapText="1" shrinkToFit="1"/>
      <protection locked="0"/>
    </xf>
    <xf numFmtId="0" fontId="5" fillId="0" borderId="0" xfId="0" applyFont="1" applyAlignment="1" applyProtection="1">
      <alignment horizontal="left" vertical="center" wrapText="1"/>
      <protection locked="0"/>
    </xf>
    <xf numFmtId="0" fontId="5" fillId="0" borderId="5" xfId="0" applyFont="1" applyBorder="1" applyProtection="1">
      <alignment vertical="center"/>
      <protection locked="0"/>
    </xf>
    <xf numFmtId="0" fontId="5" fillId="12" borderId="12" xfId="0" applyFont="1" applyFill="1" applyBorder="1" applyAlignment="1" applyProtection="1">
      <alignment horizontal="center" vertical="center" shrinkToFit="1"/>
      <protection locked="0"/>
    </xf>
    <xf numFmtId="0" fontId="10" fillId="12" borderId="12" xfId="0" applyFont="1" applyFill="1" applyBorder="1" applyAlignment="1" applyProtection="1">
      <alignment horizontal="center" vertical="center"/>
      <protection locked="0"/>
    </xf>
    <xf numFmtId="0" fontId="5" fillId="0" borderId="12" xfId="0" applyFont="1" applyBorder="1" applyProtection="1">
      <alignment vertical="center"/>
      <protection locked="0"/>
    </xf>
    <xf numFmtId="0" fontId="10" fillId="3" borderId="12" xfId="0" applyFont="1" applyFill="1" applyBorder="1" applyAlignment="1" applyProtection="1">
      <alignment horizontal="center" vertical="center"/>
      <protection locked="0"/>
    </xf>
    <xf numFmtId="0" fontId="5" fillId="0" borderId="62"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6" xfId="0" applyFont="1" applyBorder="1" applyAlignment="1" applyProtection="1">
      <alignment horizontal="left" vertical="center"/>
      <protection locked="0"/>
    </xf>
    <xf numFmtId="180" fontId="10" fillId="0" borderId="17" xfId="2" applyNumberFormat="1" applyFont="1" applyFill="1" applyBorder="1" applyAlignment="1" applyProtection="1">
      <alignment horizontal="right" vertical="center" wrapText="1"/>
      <protection locked="0"/>
    </xf>
    <xf numFmtId="0" fontId="5" fillId="0" borderId="17" xfId="0" applyFont="1" applyBorder="1" applyAlignment="1" applyProtection="1">
      <alignment horizontal="center" vertical="center" wrapText="1"/>
      <protection locked="0"/>
    </xf>
    <xf numFmtId="181" fontId="10" fillId="0" borderId="17" xfId="0" applyNumberFormat="1" applyFont="1" applyBorder="1" applyAlignment="1" applyProtection="1">
      <alignment vertical="center" wrapText="1" shrinkToFit="1"/>
      <protection locked="0"/>
    </xf>
    <xf numFmtId="0" fontId="5" fillId="0" borderId="17" xfId="0" applyFont="1" applyBorder="1" applyProtection="1">
      <alignment vertical="center"/>
      <protection locked="0"/>
    </xf>
    <xf numFmtId="0" fontId="5" fillId="0" borderId="18" xfId="0" applyFont="1" applyBorder="1" applyProtection="1">
      <alignment vertical="center"/>
      <protection locked="0"/>
    </xf>
    <xf numFmtId="0" fontId="5" fillId="0" borderId="19" xfId="0" applyFont="1" applyBorder="1" applyProtection="1">
      <alignment vertical="center"/>
      <protection locked="0"/>
    </xf>
    <xf numFmtId="183" fontId="10" fillId="0" borderId="0" xfId="0" applyNumberFormat="1" applyFont="1" applyAlignment="1" applyProtection="1">
      <alignment horizontal="center" vertical="center"/>
      <protection locked="0"/>
    </xf>
    <xf numFmtId="0" fontId="11" fillId="0" borderId="20" xfId="0" applyFont="1" applyBorder="1" applyProtection="1">
      <alignment vertical="center"/>
      <protection locked="0"/>
    </xf>
    <xf numFmtId="183" fontId="10" fillId="0" borderId="71" xfId="0" applyNumberFormat="1" applyFont="1" applyBorder="1" applyAlignment="1" applyProtection="1">
      <alignment horizontal="center" vertical="center"/>
      <protection locked="0"/>
    </xf>
    <xf numFmtId="0" fontId="5" fillId="3" borderId="69" xfId="0" applyFont="1" applyFill="1" applyBorder="1" applyAlignment="1" applyProtection="1">
      <alignment horizontal="center" vertical="center"/>
      <protection locked="0"/>
    </xf>
    <xf numFmtId="183" fontId="10" fillId="0" borderId="6"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0" fontId="11" fillId="0" borderId="19" xfId="0" applyFont="1" applyBorder="1" applyProtection="1">
      <alignment vertical="center"/>
      <protection locked="0"/>
    </xf>
    <xf numFmtId="183" fontId="16" fillId="0" borderId="0" xfId="0" applyNumberFormat="1" applyFont="1" applyAlignment="1" applyProtection="1">
      <alignment horizontal="center" vertical="center"/>
      <protection locked="0"/>
    </xf>
    <xf numFmtId="0" fontId="5" fillId="12" borderId="69" xfId="0" applyFont="1" applyFill="1" applyBorder="1" applyAlignment="1" applyProtection="1">
      <alignment horizontal="center" vertical="center"/>
      <protection locked="0"/>
    </xf>
    <xf numFmtId="0" fontId="7" fillId="0" borderId="19" xfId="0" applyFont="1" applyBorder="1" applyProtection="1">
      <alignment vertical="center"/>
      <protection locked="0"/>
    </xf>
    <xf numFmtId="0" fontId="11" fillId="0" borderId="22" xfId="0" applyFont="1" applyBorder="1" applyProtection="1">
      <alignment vertical="center"/>
      <protection locked="0"/>
    </xf>
    <xf numFmtId="0" fontId="8" fillId="0" borderId="21" xfId="0" applyFont="1" applyBorder="1" applyProtection="1">
      <alignment vertical="center"/>
      <protection locked="0"/>
    </xf>
    <xf numFmtId="0" fontId="6" fillId="0" borderId="21" xfId="0" applyFont="1" applyBorder="1" applyProtection="1">
      <alignment vertical="center"/>
      <protection locked="0"/>
    </xf>
    <xf numFmtId="0" fontId="11" fillId="0" borderId="21" xfId="0" applyFont="1" applyBorder="1" applyAlignment="1" applyProtection="1">
      <alignment horizontal="right" vertical="center"/>
      <protection locked="0"/>
    </xf>
    <xf numFmtId="198" fontId="10" fillId="0" borderId="21" xfId="2" applyNumberFormat="1" applyFont="1" applyFill="1" applyBorder="1" applyAlignment="1" applyProtection="1">
      <alignment horizontal="right" vertical="center" wrapText="1"/>
      <protection locked="0"/>
    </xf>
    <xf numFmtId="0" fontId="6" fillId="0" borderId="23" xfId="0" applyFont="1" applyBorder="1" applyProtection="1">
      <alignment vertical="center"/>
      <protection locked="0"/>
    </xf>
    <xf numFmtId="0" fontId="6" fillId="0" borderId="0" xfId="0" applyFont="1" applyAlignment="1" applyProtection="1">
      <protection locked="0"/>
    </xf>
    <xf numFmtId="0" fontId="5" fillId="3" borderId="1" xfId="0" applyFont="1" applyFill="1" applyBorder="1" applyAlignment="1" applyProtection="1">
      <alignment horizontal="center" vertical="center"/>
      <protection locked="0"/>
    </xf>
    <xf numFmtId="0" fontId="5" fillId="0" borderId="0" xfId="0" applyFont="1" applyAlignment="1" applyProtection="1">
      <protection locked="0"/>
    </xf>
    <xf numFmtId="0" fontId="18" fillId="0" borderId="0" xfId="0" applyFont="1" applyAlignment="1" applyProtection="1">
      <alignment horizontal="left"/>
      <protection locked="0"/>
    </xf>
    <xf numFmtId="0" fontId="18" fillId="0" borderId="0" xfId="0" applyFont="1" applyAlignment="1" applyProtection="1">
      <alignment horizontal="center"/>
      <protection locked="0"/>
    </xf>
    <xf numFmtId="0" fontId="7" fillId="0" borderId="0" xfId="0" applyFont="1" applyProtection="1">
      <alignment vertical="center"/>
      <protection locked="0"/>
    </xf>
    <xf numFmtId="0" fontId="20" fillId="0" borderId="0" xfId="0" applyFont="1" applyProtection="1">
      <alignment vertical="center"/>
      <protection locked="0"/>
    </xf>
    <xf numFmtId="0" fontId="18" fillId="0" borderId="0" xfId="0" applyFont="1" applyAlignment="1" applyProtection="1">
      <alignment horizontal="left" vertical="center"/>
      <protection locked="0"/>
    </xf>
    <xf numFmtId="0" fontId="7" fillId="0" borderId="0" xfId="0" applyFont="1" applyAlignment="1" applyProtection="1">
      <alignment horizontal="center" vertical="center" wrapText="1"/>
      <protection locked="0"/>
    </xf>
    <xf numFmtId="0" fontId="18" fillId="0" borderId="0" xfId="0" quotePrefix="1" applyFont="1" applyAlignment="1" applyProtection="1">
      <alignment horizontal="left" vertical="center"/>
      <protection locked="0"/>
    </xf>
    <xf numFmtId="0" fontId="20"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0" fontId="18" fillId="0" borderId="11" xfId="0" applyFont="1" applyBorder="1" applyAlignment="1" applyProtection="1">
      <alignment horizontal="left" vertical="center" wrapText="1"/>
      <protection locked="0"/>
    </xf>
    <xf numFmtId="0" fontId="5" fillId="0" borderId="0" xfId="0" applyFont="1" applyAlignment="1" applyProtection="1">
      <alignment horizontal="left" vertical="center" indent="1"/>
      <protection locked="0"/>
    </xf>
    <xf numFmtId="0" fontId="5" fillId="7" borderId="71" xfId="0" applyFont="1" applyFill="1" applyBorder="1" applyAlignment="1" applyProtection="1">
      <alignment horizontal="center" vertical="center"/>
      <protection locked="0"/>
    </xf>
    <xf numFmtId="0" fontId="18" fillId="0" borderId="32" xfId="0" applyFont="1" applyBorder="1" applyAlignment="1" applyProtection="1">
      <alignment vertical="center" wrapText="1"/>
      <protection locked="0"/>
    </xf>
    <xf numFmtId="0" fontId="7" fillId="0" borderId="0" xfId="0" applyFont="1" applyAlignment="1" applyProtection="1">
      <alignment vertical="top"/>
      <protection locked="0"/>
    </xf>
    <xf numFmtId="0" fontId="7" fillId="0" borderId="0" xfId="0" applyFont="1" applyAlignment="1" applyProtection="1">
      <alignment vertical="center" wrapText="1"/>
      <protection locked="0"/>
    </xf>
    <xf numFmtId="0" fontId="5" fillId="0" borderId="0" xfId="0" applyFont="1" applyAlignment="1" applyProtection="1">
      <alignment vertical="top"/>
      <protection locked="0"/>
    </xf>
    <xf numFmtId="0" fontId="19" fillId="0" borderId="30" xfId="0" applyFont="1" applyBorder="1" applyAlignment="1" applyProtection="1">
      <alignment vertical="top" wrapText="1"/>
      <protection locked="0"/>
    </xf>
    <xf numFmtId="0" fontId="33" fillId="0" borderId="0" xfId="0" applyFont="1" applyAlignment="1" applyProtection="1">
      <protection locked="0"/>
    </xf>
    <xf numFmtId="0" fontId="5" fillId="10" borderId="71" xfId="0" applyFont="1" applyFill="1" applyBorder="1" applyAlignment="1" applyProtection="1">
      <alignment horizontal="center" vertical="center"/>
      <protection locked="0"/>
    </xf>
    <xf numFmtId="0" fontId="5" fillId="10" borderId="72" xfId="0" applyFont="1" applyFill="1" applyBorder="1" applyProtection="1">
      <alignment vertical="center"/>
      <protection locked="0"/>
    </xf>
    <xf numFmtId="0" fontId="36"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192" fontId="10" fillId="0" borderId="75" xfId="2" applyNumberFormat="1" applyFont="1" applyFill="1" applyBorder="1" applyAlignment="1" applyProtection="1">
      <alignment horizontal="right" vertical="center" shrinkToFit="1"/>
    </xf>
    <xf numFmtId="192" fontId="10" fillId="0" borderId="13" xfId="2" applyNumberFormat="1" applyFont="1" applyFill="1" applyBorder="1" applyAlignment="1" applyProtection="1">
      <alignment horizontal="right" vertical="center" shrinkToFit="1"/>
    </xf>
    <xf numFmtId="0" fontId="5" fillId="0" borderId="69" xfId="0" applyFont="1" applyBorder="1" applyAlignment="1" applyProtection="1">
      <alignment horizontal="center" vertical="center"/>
      <protection locked="0"/>
    </xf>
    <xf numFmtId="49" fontId="5" fillId="0" borderId="69" xfId="0" applyNumberFormat="1" applyFont="1" applyBorder="1" applyAlignment="1" applyProtection="1">
      <alignment horizontal="center" vertical="center"/>
      <protection locked="0"/>
    </xf>
    <xf numFmtId="3" fontId="5" fillId="0" borderId="76" xfId="0" applyNumberFormat="1" applyFont="1" applyBorder="1" applyProtection="1">
      <alignment vertical="center"/>
      <protection locked="0"/>
    </xf>
    <xf numFmtId="3" fontId="5" fillId="0" borderId="7" xfId="0" applyNumberFormat="1" applyFont="1" applyBorder="1" applyProtection="1">
      <alignment vertical="center"/>
      <protection locked="0"/>
    </xf>
    <xf numFmtId="3" fontId="5" fillId="0" borderId="3" xfId="0" applyNumberFormat="1" applyFont="1" applyBorder="1" applyProtection="1">
      <alignment vertical="center"/>
      <protection locked="0"/>
    </xf>
    <xf numFmtId="0" fontId="5" fillId="11" borderId="69" xfId="0" applyFont="1" applyFill="1" applyBorder="1" applyAlignment="1" applyProtection="1">
      <alignment horizontal="center" vertical="center"/>
      <protection locked="0"/>
    </xf>
    <xf numFmtId="0" fontId="5" fillId="0" borderId="13" xfId="0" applyFont="1" applyBorder="1" applyProtection="1">
      <alignment vertical="center"/>
      <protection locked="0"/>
    </xf>
    <xf numFmtId="0" fontId="5" fillId="0" borderId="76" xfId="0" applyFont="1" applyBorder="1" applyProtection="1">
      <alignment vertical="center"/>
      <protection locked="0"/>
    </xf>
    <xf numFmtId="192" fontId="10" fillId="0" borderId="75" xfId="2" applyNumberFormat="1" applyFont="1" applyFill="1" applyBorder="1" applyAlignment="1" applyProtection="1">
      <alignment horizontal="center" vertical="center" shrinkToFit="1"/>
    </xf>
    <xf numFmtId="192" fontId="10" fillId="0" borderId="13" xfId="2" applyNumberFormat="1" applyFont="1" applyFill="1" applyBorder="1" applyAlignment="1" applyProtection="1">
      <alignment horizontal="center" vertical="center" shrinkToFit="1"/>
    </xf>
    <xf numFmtId="0" fontId="34" fillId="0" borderId="69" xfId="0" applyFont="1" applyBorder="1" applyAlignment="1">
      <alignment horizontal="center" vertical="center"/>
    </xf>
    <xf numFmtId="0" fontId="34" fillId="11" borderId="69" xfId="0" applyFont="1" applyFill="1" applyBorder="1" applyAlignment="1" applyProtection="1">
      <alignment horizontal="center" vertical="center"/>
      <protection locked="0"/>
    </xf>
    <xf numFmtId="0" fontId="13" fillId="2" borderId="69" xfId="0" applyFont="1" applyFill="1" applyBorder="1" applyAlignment="1" applyProtection="1">
      <alignment horizontal="center" vertical="center" textRotation="255" shrinkToFit="1"/>
      <protection locked="0"/>
    </xf>
    <xf numFmtId="0" fontId="6" fillId="0" borderId="72" xfId="0" applyFont="1" applyBorder="1" applyProtection="1">
      <alignment vertical="center"/>
      <protection locked="0"/>
    </xf>
    <xf numFmtId="0" fontId="5" fillId="0" borderId="72" xfId="0" applyFont="1" applyBorder="1" applyAlignment="1" applyProtection="1">
      <alignment horizontal="left" vertical="center" wrapText="1"/>
      <protection locked="0"/>
    </xf>
    <xf numFmtId="0" fontId="5" fillId="0" borderId="71" xfId="0" applyFont="1" applyBorder="1" applyProtection="1">
      <alignment vertical="center"/>
      <protection locked="0"/>
    </xf>
    <xf numFmtId="0" fontId="43" fillId="0" borderId="69" xfId="0" applyFont="1" applyBorder="1" applyAlignment="1">
      <alignment vertical="center" shrinkToFit="1"/>
    </xf>
    <xf numFmtId="17" fontId="43" fillId="0" borderId="69" xfId="0" applyNumberFormat="1" applyFont="1" applyBorder="1" applyAlignment="1">
      <alignment vertical="center" shrinkToFit="1"/>
    </xf>
    <xf numFmtId="0" fontId="11" fillId="0" borderId="0" xfId="0" applyFont="1" applyAlignment="1" applyProtection="1">
      <alignment vertical="center" wrapText="1"/>
      <protection locked="0"/>
    </xf>
    <xf numFmtId="0" fontId="5" fillId="0" borderId="27" xfId="0" applyFont="1" applyBorder="1" applyAlignment="1" applyProtection="1">
      <protection locked="0"/>
    </xf>
    <xf numFmtId="0" fontId="18" fillId="0" borderId="32" xfId="0" applyFont="1" applyBorder="1" applyProtection="1">
      <alignment vertical="center"/>
      <protection locked="0"/>
    </xf>
    <xf numFmtId="0" fontId="18" fillId="0" borderId="33" xfId="0" applyFont="1" applyBorder="1" applyAlignment="1" applyProtection="1">
      <alignment wrapText="1"/>
      <protection locked="0"/>
    </xf>
    <xf numFmtId="0" fontId="5" fillId="0" borderId="28" xfId="0" applyFont="1" applyBorder="1" applyAlignment="1" applyProtection="1">
      <protection locked="0"/>
    </xf>
    <xf numFmtId="0" fontId="18" fillId="0" borderId="26" xfId="0" applyFont="1" applyBorder="1" applyAlignment="1" applyProtection="1">
      <alignment wrapText="1"/>
      <protection locked="0"/>
    </xf>
    <xf numFmtId="0" fontId="5" fillId="0" borderId="28" xfId="15" applyFont="1" applyBorder="1" applyAlignment="1" applyProtection="1">
      <alignment vertical="top" shrinkToFit="1"/>
      <protection locked="0"/>
    </xf>
    <xf numFmtId="0" fontId="7" fillId="11" borderId="76"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26" xfId="0" applyFont="1" applyBorder="1" applyAlignment="1" applyProtection="1">
      <alignment vertical="top"/>
      <protection locked="0"/>
    </xf>
    <xf numFmtId="0" fontId="7" fillId="11" borderId="69" xfId="0" applyFont="1" applyFill="1" applyBorder="1" applyAlignment="1" applyProtection="1">
      <alignment horizontal="center" vertical="center"/>
      <protection locked="0"/>
    </xf>
    <xf numFmtId="0" fontId="5" fillId="0" borderId="26" xfId="0" applyFont="1" applyBorder="1" applyAlignment="1" applyProtection="1">
      <alignment vertical="top" wrapText="1"/>
      <protection locked="0"/>
    </xf>
    <xf numFmtId="0" fontId="5" fillId="0" borderId="29" xfId="15" applyFont="1" applyBorder="1" applyAlignment="1" applyProtection="1">
      <alignment vertical="top" shrinkToFit="1"/>
      <protection locked="0"/>
    </xf>
    <xf numFmtId="0" fontId="5" fillId="0" borderId="30" xfId="0" applyFont="1" applyBorder="1" applyAlignment="1" applyProtection="1">
      <alignment vertical="top"/>
      <protection locked="0"/>
    </xf>
    <xf numFmtId="0" fontId="5" fillId="0" borderId="31" xfId="0" applyFont="1" applyBorder="1" applyAlignment="1" applyProtection="1">
      <alignment vertical="top"/>
      <protection locked="0"/>
    </xf>
    <xf numFmtId="0" fontId="5" fillId="0" borderId="93" xfId="15" applyFont="1" applyBorder="1" applyAlignment="1" applyProtection="1">
      <alignment vertical="top" shrinkToFit="1"/>
      <protection locked="0"/>
    </xf>
    <xf numFmtId="0" fontId="5" fillId="0" borderId="93" xfId="0" applyFont="1" applyBorder="1" applyAlignment="1" applyProtection="1">
      <alignment vertical="top"/>
      <protection locked="0"/>
    </xf>
    <xf numFmtId="0" fontId="19" fillId="0" borderId="93" xfId="0" applyFont="1" applyBorder="1" applyAlignment="1" applyProtection="1">
      <alignment vertical="top" wrapText="1"/>
      <protection locked="0"/>
    </xf>
    <xf numFmtId="0" fontId="5" fillId="0" borderId="27" xfId="0" applyFont="1" applyBorder="1" applyProtection="1">
      <alignment vertical="center"/>
      <protection locked="0"/>
    </xf>
    <xf numFmtId="0" fontId="18" fillId="0" borderId="32" xfId="0" applyFont="1" applyBorder="1" applyAlignment="1" applyProtection="1">
      <alignment horizontal="left" vertical="center" wrapText="1"/>
      <protection locked="0"/>
    </xf>
    <xf numFmtId="0" fontId="5" fillId="0" borderId="32" xfId="0" applyFont="1" applyBorder="1" applyProtection="1">
      <alignment vertical="center"/>
      <protection locked="0"/>
    </xf>
    <xf numFmtId="0" fontId="19" fillId="0" borderId="33" xfId="0" applyFont="1" applyBorder="1" applyAlignment="1" applyProtection="1">
      <alignment vertical="center" wrapText="1"/>
      <protection locked="0"/>
    </xf>
    <xf numFmtId="0" fontId="5" fillId="0" borderId="28" xfId="0" applyFont="1" applyBorder="1" applyProtection="1">
      <alignment vertical="center"/>
      <protection locked="0"/>
    </xf>
    <xf numFmtId="0" fontId="19" fillId="0" borderId="26" xfId="0" applyFont="1" applyBorder="1" applyAlignment="1" applyProtection="1">
      <alignment vertical="center" wrapText="1"/>
      <protection locked="0"/>
    </xf>
    <xf numFmtId="0" fontId="18" fillId="0" borderId="30" xfId="0" applyFont="1" applyBorder="1" applyAlignment="1" applyProtection="1">
      <alignment vertical="top" wrapText="1"/>
      <protection locked="0"/>
    </xf>
    <xf numFmtId="0" fontId="5" fillId="0" borderId="32" xfId="15" applyFont="1" applyBorder="1" applyAlignment="1" applyProtection="1">
      <alignment vertical="top" shrinkToFit="1"/>
      <protection locked="0"/>
    </xf>
    <xf numFmtId="0" fontId="5" fillId="0" borderId="32" xfId="0" applyFont="1" applyBorder="1" applyAlignment="1" applyProtection="1">
      <alignment vertical="top"/>
      <protection locked="0"/>
    </xf>
    <xf numFmtId="0" fontId="18" fillId="0" borderId="32" xfId="0" applyFont="1" applyBorder="1" applyAlignment="1" applyProtection="1">
      <alignment horizontal="left" vertical="center"/>
      <protection locked="0"/>
    </xf>
    <xf numFmtId="0" fontId="18" fillId="0" borderId="32" xfId="0" applyFont="1" applyBorder="1" applyAlignment="1" applyProtection="1">
      <alignment vertical="top" wrapText="1"/>
      <protection locked="0"/>
    </xf>
    <xf numFmtId="0" fontId="7" fillId="2" borderId="5" xfId="0" applyFont="1" applyFill="1" applyBorder="1" applyAlignment="1" applyProtection="1">
      <alignment vertical="center" wrapText="1"/>
      <protection locked="0"/>
    </xf>
    <xf numFmtId="0" fontId="13" fillId="11" borderId="70" xfId="0" applyFont="1" applyFill="1" applyBorder="1" applyAlignment="1" applyProtection="1">
      <alignment horizontal="left" vertical="center" wrapText="1"/>
      <protection locked="0"/>
    </xf>
    <xf numFmtId="0" fontId="13" fillId="11" borderId="71" xfId="0" applyFont="1" applyFill="1" applyBorder="1" applyAlignment="1" applyProtection="1">
      <alignment horizontal="left" vertical="center" wrapText="1"/>
      <protection locked="0"/>
    </xf>
    <xf numFmtId="0" fontId="13" fillId="11" borderId="72" xfId="0" applyFont="1" applyFill="1" applyBorder="1" applyAlignment="1" applyProtection="1">
      <alignment horizontal="left" vertical="center" wrapText="1"/>
      <protection locked="0"/>
    </xf>
    <xf numFmtId="0" fontId="34" fillId="11" borderId="13" xfId="0" applyFont="1" applyFill="1" applyBorder="1" applyAlignment="1" applyProtection="1">
      <alignment horizontal="center" vertical="center" shrinkToFit="1"/>
      <protection locked="0"/>
    </xf>
    <xf numFmtId="0" fontId="5" fillId="11" borderId="70" xfId="0" applyFont="1" applyFill="1" applyBorder="1" applyAlignment="1" applyProtection="1">
      <alignment horizontal="center" vertical="center" wrapText="1"/>
      <protection locked="0"/>
    </xf>
    <xf numFmtId="0" fontId="5" fillId="11" borderId="72" xfId="0" applyFont="1" applyFill="1" applyBorder="1" applyAlignment="1" applyProtection="1">
      <alignment horizontal="center" vertical="center" wrapText="1"/>
      <protection locked="0"/>
    </xf>
    <xf numFmtId="205" fontId="5" fillId="11" borderId="70" xfId="0" applyNumberFormat="1" applyFont="1" applyFill="1" applyBorder="1" applyAlignment="1" applyProtection="1">
      <alignment horizontal="left" vertical="center" wrapText="1"/>
      <protection locked="0"/>
    </xf>
    <xf numFmtId="205" fontId="5" fillId="11" borderId="71" xfId="0" applyNumberFormat="1" applyFont="1" applyFill="1" applyBorder="1" applyAlignment="1" applyProtection="1">
      <alignment horizontal="left" vertical="center" wrapText="1"/>
      <protection locked="0"/>
    </xf>
    <xf numFmtId="0" fontId="13" fillId="11" borderId="69" xfId="0" applyFont="1" applyFill="1" applyBorder="1" applyAlignment="1" applyProtection="1">
      <alignment horizontal="center" vertical="center"/>
      <protection locked="0"/>
    </xf>
    <xf numFmtId="192" fontId="39" fillId="0" borderId="75" xfId="2" applyNumberFormat="1" applyFont="1" applyFill="1" applyBorder="1" applyAlignment="1" applyProtection="1">
      <alignment horizontal="right" vertical="center" shrinkToFit="1"/>
    </xf>
    <xf numFmtId="192" fontId="39" fillId="0" borderId="13" xfId="2" applyNumberFormat="1" applyFont="1" applyFill="1" applyBorder="1" applyAlignment="1" applyProtection="1">
      <alignment horizontal="right" vertical="center" shrinkToFit="1"/>
    </xf>
    <xf numFmtId="192" fontId="39" fillId="0" borderId="8" xfId="2" applyNumberFormat="1" applyFont="1" applyFill="1" applyBorder="1" applyAlignment="1" applyProtection="1">
      <alignment horizontal="right" vertical="center" shrinkToFit="1"/>
    </xf>
    <xf numFmtId="0" fontId="43" fillId="0" borderId="0" xfId="0" applyFont="1" applyProtection="1">
      <alignment vertical="center"/>
      <protection locked="0"/>
    </xf>
    <xf numFmtId="0" fontId="0" fillId="0" borderId="0" xfId="0" applyProtection="1">
      <alignment vertical="center"/>
      <protection locked="0"/>
    </xf>
    <xf numFmtId="0" fontId="7" fillId="0" borderId="0" xfId="0" applyFont="1" applyAlignment="1" applyProtection="1">
      <alignment vertical="top" wrapText="1"/>
      <protection locked="0"/>
    </xf>
    <xf numFmtId="0" fontId="19" fillId="0" borderId="0" xfId="0" applyFont="1" applyAlignment="1" applyProtection="1">
      <alignment horizontal="left" vertical="center" wrapText="1"/>
      <protection locked="0"/>
    </xf>
    <xf numFmtId="190" fontId="10" fillId="0" borderId="0" xfId="2" applyNumberFormat="1" applyFont="1" applyFill="1" applyBorder="1" applyAlignment="1" applyProtection="1">
      <alignment horizontal="right" vertical="center" wrapText="1"/>
      <protection locked="0"/>
    </xf>
    <xf numFmtId="0" fontId="25" fillId="0" borderId="0" xfId="0" applyFont="1" applyProtection="1">
      <alignment vertical="center"/>
      <protection locked="0"/>
    </xf>
    <xf numFmtId="0" fontId="19"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quotePrefix="1" applyFont="1" applyProtection="1">
      <alignment vertical="center"/>
      <protection locked="0"/>
    </xf>
    <xf numFmtId="194" fontId="6" fillId="0" borderId="0" xfId="0" applyNumberFormat="1" applyFont="1" applyAlignment="1" applyProtection="1">
      <alignment horizontal="center" vertical="center"/>
      <protection locked="0"/>
    </xf>
    <xf numFmtId="195" fontId="6" fillId="0" borderId="0" xfId="0" applyNumberFormat="1" applyFont="1" applyAlignment="1" applyProtection="1">
      <alignment horizontal="center" vertical="center"/>
      <protection locked="0"/>
    </xf>
    <xf numFmtId="194" fontId="5" fillId="0" borderId="0" xfId="0" applyNumberFormat="1" applyFont="1" applyAlignment="1" applyProtection="1">
      <alignment horizontal="center" vertical="center"/>
      <protection locked="0"/>
    </xf>
    <xf numFmtId="195" fontId="5" fillId="0" borderId="0" xfId="0" applyNumberFormat="1" applyFont="1" applyAlignment="1" applyProtection="1">
      <alignment horizontal="center" vertical="center"/>
      <protection locked="0"/>
    </xf>
    <xf numFmtId="207" fontId="5" fillId="0" borderId="0" xfId="0" applyNumberFormat="1" applyFont="1" applyProtection="1">
      <alignment vertical="center"/>
      <protection locked="0"/>
    </xf>
    <xf numFmtId="0" fontId="5" fillId="0" borderId="0" xfId="0" quotePrefix="1" applyFont="1" applyAlignment="1" applyProtection="1">
      <alignment horizontal="right" vertical="center"/>
      <protection locked="0"/>
    </xf>
    <xf numFmtId="0" fontId="18" fillId="0" borderId="0" xfId="0" quotePrefix="1" applyFont="1" applyProtection="1">
      <alignment vertical="center"/>
      <protection locked="0"/>
    </xf>
    <xf numFmtId="194" fontId="6" fillId="11" borderId="69" xfId="0" applyNumberFormat="1" applyFont="1" applyFill="1" applyBorder="1" applyAlignment="1" applyProtection="1">
      <alignment vertical="center" shrinkToFit="1"/>
      <protection locked="0"/>
    </xf>
    <xf numFmtId="0" fontId="5"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25" fillId="0" borderId="0" xfId="0" applyFont="1" applyAlignment="1" applyProtection="1">
      <alignment horizontal="left" vertical="center" wrapText="1"/>
      <protection locked="0"/>
    </xf>
    <xf numFmtId="0" fontId="26" fillId="0" borderId="0" xfId="0" applyFont="1" applyAlignment="1" applyProtection="1">
      <alignment vertical="center" wrapText="1"/>
      <protection locked="0"/>
    </xf>
    <xf numFmtId="0" fontId="26" fillId="0" borderId="0" xfId="0" applyFont="1" applyProtection="1">
      <alignment vertical="center"/>
      <protection locked="0"/>
    </xf>
    <xf numFmtId="0" fontId="19" fillId="0" borderId="0" xfId="0" applyFont="1" applyProtection="1">
      <alignment vertical="center"/>
      <protection locked="0"/>
    </xf>
    <xf numFmtId="0" fontId="5" fillId="0" borderId="71" xfId="0" applyFont="1" applyBorder="1" applyAlignment="1" applyProtection="1">
      <alignment horizontal="center" vertical="center" shrinkToFit="1"/>
      <protection locked="0"/>
    </xf>
    <xf numFmtId="0" fontId="10" fillId="11" borderId="71" xfId="0" applyFont="1" applyFill="1" applyBorder="1" applyAlignment="1" applyProtection="1">
      <alignment horizontal="center" vertical="center"/>
      <protection locked="0"/>
    </xf>
    <xf numFmtId="0" fontId="52" fillId="0" borderId="0" xfId="10" applyFont="1">
      <alignment vertical="center"/>
    </xf>
    <xf numFmtId="0" fontId="52" fillId="4" borderId="0" xfId="10" applyFont="1" applyFill="1">
      <alignment vertical="center"/>
    </xf>
    <xf numFmtId="0" fontId="30" fillId="0" borderId="0" xfId="10" applyFont="1" applyAlignment="1">
      <alignment horizontal="left" vertical="center"/>
    </xf>
    <xf numFmtId="0" fontId="52" fillId="0" borderId="0" xfId="10" applyFont="1" applyAlignment="1">
      <alignment horizontal="left" vertical="center"/>
    </xf>
    <xf numFmtId="0" fontId="52" fillId="0" borderId="0" xfId="10" applyFont="1" applyAlignment="1">
      <alignment vertical="center" wrapText="1"/>
    </xf>
    <xf numFmtId="0" fontId="52" fillId="0" borderId="0" xfId="10" applyFont="1" applyAlignment="1">
      <alignment horizontal="center" vertical="center"/>
    </xf>
    <xf numFmtId="0" fontId="30" fillId="0" borderId="0" xfId="10" applyFont="1">
      <alignment vertical="center"/>
    </xf>
    <xf numFmtId="0" fontId="30" fillId="4" borderId="0" xfId="10" applyFont="1" applyFill="1">
      <alignment vertical="center"/>
    </xf>
    <xf numFmtId="0" fontId="55" fillId="0" borderId="69" xfId="20" applyFont="1" applyBorder="1" applyAlignment="1">
      <alignment horizontal="center" vertical="center" shrinkToFit="1"/>
    </xf>
    <xf numFmtId="0" fontId="31" fillId="0" borderId="0" xfId="10" applyFont="1" applyAlignment="1">
      <alignment horizontal="left" vertical="center"/>
    </xf>
    <xf numFmtId="0" fontId="30" fillId="0" borderId="0" xfId="10" applyFont="1" applyProtection="1">
      <alignment vertical="center"/>
      <protection locked="0"/>
    </xf>
    <xf numFmtId="0" fontId="31" fillId="0" borderId="0" xfId="10" applyFont="1" applyAlignment="1" applyProtection="1">
      <alignment horizontal="left" vertical="center"/>
      <protection locked="0"/>
    </xf>
    <xf numFmtId="0" fontId="30" fillId="4" borderId="0" xfId="10" applyFont="1" applyFill="1" applyProtection="1">
      <alignment vertical="center"/>
      <protection locked="0"/>
    </xf>
    <xf numFmtId="0" fontId="25" fillId="0" borderId="12" xfId="0" applyFont="1" applyBorder="1" applyAlignment="1" applyProtection="1">
      <alignment horizontal="center" vertical="top" wrapText="1"/>
      <protection locked="0"/>
    </xf>
    <xf numFmtId="192" fontId="10" fillId="0" borderId="52" xfId="2" applyNumberFormat="1" applyFont="1" applyFill="1" applyBorder="1" applyAlignment="1" applyProtection="1">
      <alignment shrinkToFit="1"/>
    </xf>
    <xf numFmtId="184" fontId="8" fillId="11" borderId="0" xfId="0" applyNumberFormat="1" applyFont="1" applyFill="1" applyAlignment="1">
      <alignment horizontal="left" vertical="center"/>
    </xf>
    <xf numFmtId="0" fontId="5" fillId="7" borderId="72" xfId="0" applyFont="1" applyFill="1" applyBorder="1" applyProtection="1">
      <alignment vertical="center"/>
      <protection locked="0"/>
    </xf>
    <xf numFmtId="0" fontId="5" fillId="2" borderId="7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0" borderId="72" xfId="0" applyFont="1" applyBorder="1" applyProtection="1">
      <alignment vertical="center"/>
      <protection locked="0"/>
    </xf>
    <xf numFmtId="0" fontId="5" fillId="0" borderId="7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72" xfId="0" applyFont="1" applyBorder="1" applyAlignment="1" applyProtection="1">
      <alignment horizontal="left" vertical="center" shrinkToFit="1"/>
      <protection locked="0"/>
    </xf>
    <xf numFmtId="0" fontId="5" fillId="0" borderId="13" xfId="0" applyFont="1" applyBorder="1" applyAlignment="1" applyProtection="1">
      <alignment vertical="center" wrapText="1"/>
      <protection locked="0"/>
    </xf>
    <xf numFmtId="0" fontId="7" fillId="0" borderId="72" xfId="0" applyFont="1" applyBorder="1" applyAlignment="1" applyProtection="1">
      <alignment vertical="center" wrapText="1"/>
      <protection locked="0"/>
    </xf>
    <xf numFmtId="0" fontId="7" fillId="0" borderId="72" xfId="0" applyFont="1" applyBorder="1" applyAlignment="1" applyProtection="1">
      <alignment vertical="center" shrinkToFit="1"/>
      <protection locked="0"/>
    </xf>
    <xf numFmtId="0" fontId="36" fillId="7" borderId="71" xfId="0" applyFont="1" applyFill="1" applyBorder="1" applyAlignment="1" applyProtection="1">
      <alignment horizontal="left" vertical="center"/>
      <protection locked="0"/>
    </xf>
    <xf numFmtId="0" fontId="7" fillId="0" borderId="0" xfId="0" applyFont="1" applyAlignment="1" applyProtection="1">
      <alignment horizontal="right" vertical="center" wrapText="1"/>
      <protection locked="0"/>
    </xf>
    <xf numFmtId="0" fontId="44" fillId="0" borderId="81" xfId="5" applyFont="1" applyBorder="1">
      <alignment vertical="center"/>
    </xf>
    <xf numFmtId="0" fontId="43" fillId="0" borderId="81" xfId="5" applyFont="1" applyBorder="1">
      <alignment vertical="center"/>
    </xf>
    <xf numFmtId="0" fontId="44" fillId="0" borderId="86" xfId="5" applyFont="1" applyBorder="1">
      <alignment vertical="center"/>
    </xf>
    <xf numFmtId="0" fontId="44" fillId="0" borderId="81" xfId="5" quotePrefix="1" applyFont="1" applyBorder="1" applyAlignment="1">
      <alignment horizontal="right" vertical="center"/>
    </xf>
    <xf numFmtId="0" fontId="5" fillId="4" borderId="0" xfId="0" applyFont="1" applyFill="1" applyAlignment="1" applyProtection="1">
      <alignment horizontal="center" vertical="center"/>
      <protection locked="0"/>
    </xf>
    <xf numFmtId="0" fontId="34" fillId="0" borderId="70" xfId="0" applyFont="1" applyBorder="1" applyAlignment="1" applyProtection="1">
      <alignment horizontal="center" vertical="center"/>
      <protection locked="0"/>
    </xf>
    <xf numFmtId="198" fontId="39" fillId="0" borderId="0" xfId="2" applyNumberFormat="1" applyFont="1" applyFill="1" applyBorder="1" applyAlignment="1" applyProtection="1">
      <alignment horizontal="right" vertical="center" wrapText="1"/>
      <protection locked="0"/>
    </xf>
    <xf numFmtId="0" fontId="34" fillId="0" borderId="69" xfId="0" applyFont="1" applyBorder="1" applyAlignment="1" applyProtection="1">
      <alignment horizontal="center" vertical="center"/>
      <protection locked="0"/>
    </xf>
    <xf numFmtId="181" fontId="39" fillId="12" borderId="35" xfId="2" applyNumberFormat="1" applyFont="1" applyFill="1" applyBorder="1" applyAlignment="1" applyProtection="1">
      <alignment horizontal="right" vertical="center" shrinkToFit="1"/>
      <protection locked="0"/>
    </xf>
    <xf numFmtId="181" fontId="39" fillId="12" borderId="35" xfId="2" applyNumberFormat="1" applyFont="1" applyFill="1" applyBorder="1" applyAlignment="1" applyProtection="1">
      <alignment horizontal="right" vertical="center" shrinkToFit="1"/>
    </xf>
    <xf numFmtId="184" fontId="8" fillId="12" borderId="0" xfId="0" applyNumberFormat="1" applyFont="1" applyFill="1" applyAlignment="1">
      <alignment horizontal="left" vertical="center"/>
    </xf>
    <xf numFmtId="0" fontId="5" fillId="0" borderId="72" xfId="0" applyFont="1" applyBorder="1" applyAlignment="1" applyProtection="1">
      <alignment horizontal="center" vertical="center" wrapText="1"/>
      <protection locked="0"/>
    </xf>
    <xf numFmtId="0" fontId="5" fillId="0" borderId="70" xfId="0" applyFont="1" applyBorder="1" applyProtection="1">
      <alignment vertical="center"/>
      <protection locked="0"/>
    </xf>
    <xf numFmtId="0" fontId="18" fillId="0" borderId="72" xfId="0" applyFont="1" applyBorder="1" applyAlignment="1" applyProtection="1">
      <alignment vertical="center" wrapText="1"/>
      <protection locked="0"/>
    </xf>
    <xf numFmtId="201" fontId="5" fillId="12" borderId="11" xfId="0" applyNumberFormat="1" applyFont="1" applyFill="1" applyBorder="1" applyAlignment="1">
      <alignment horizontal="center" vertical="center"/>
    </xf>
    <xf numFmtId="201" fontId="5" fillId="12" borderId="0" xfId="0" applyNumberFormat="1" applyFont="1" applyFill="1" applyAlignment="1">
      <alignment horizontal="center" vertical="center"/>
    </xf>
    <xf numFmtId="201" fontId="5" fillId="12" borderId="8" xfId="0" applyNumberFormat="1" applyFont="1" applyFill="1" applyBorder="1" applyAlignment="1">
      <alignment horizontal="center" vertical="center"/>
    </xf>
    <xf numFmtId="180" fontId="39" fillId="12" borderId="3" xfId="2" applyNumberFormat="1" applyFont="1" applyFill="1" applyBorder="1" applyAlignment="1" applyProtection="1">
      <alignment horizontal="right" vertical="center" shrinkToFi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indent="1"/>
      <protection locked="0"/>
    </xf>
    <xf numFmtId="203" fontId="39" fillId="3" borderId="2" xfId="2" applyNumberFormat="1" applyFont="1" applyFill="1" applyBorder="1" applyAlignment="1" applyProtection="1">
      <alignment horizontal="right" vertical="center" shrinkToFit="1"/>
      <protection locked="0"/>
    </xf>
    <xf numFmtId="0" fontId="18" fillId="0" borderId="0" xfId="0" applyFont="1" applyAlignment="1" applyProtection="1">
      <alignment horizontal="left" vertical="top" wrapText="1"/>
      <protection locked="0"/>
    </xf>
    <xf numFmtId="0" fontId="5" fillId="2" borderId="1" xfId="0" applyFont="1" applyFill="1" applyBorder="1" applyAlignment="1" applyProtection="1">
      <alignment horizontal="center" vertical="center"/>
      <protection locked="0"/>
    </xf>
    <xf numFmtId="188" fontId="21" fillId="0" borderId="9" xfId="0" applyNumberFormat="1" applyFont="1" applyBorder="1" applyAlignment="1" applyProtection="1">
      <alignment horizontal="center" vertical="center" shrinkToFit="1"/>
      <protection locked="0"/>
    </xf>
    <xf numFmtId="188" fontId="21" fillId="0" borderId="10" xfId="0" applyNumberFormat="1" applyFont="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3" fillId="2" borderId="9" xfId="0" applyFont="1" applyFill="1" applyBorder="1" applyAlignment="1" applyProtection="1">
      <alignment vertical="center" wrapText="1" shrinkToFit="1"/>
      <protection locked="0"/>
    </xf>
    <xf numFmtId="0" fontId="13" fillId="2" borderId="10" xfId="0" applyFont="1" applyFill="1" applyBorder="1" applyAlignment="1" applyProtection="1">
      <alignment vertical="center" wrapText="1" shrinkToFit="1"/>
      <protection locked="0"/>
    </xf>
    <xf numFmtId="0" fontId="13" fillId="2" borderId="5" xfId="0" applyFont="1" applyFill="1" applyBorder="1" applyAlignment="1" applyProtection="1">
      <alignment vertical="center" wrapText="1" shrinkToFit="1"/>
      <protection locked="0"/>
    </xf>
    <xf numFmtId="0" fontId="13" fillId="2" borderId="13" xfId="0" applyFont="1" applyFill="1" applyBorder="1" applyAlignment="1" applyProtection="1">
      <alignment vertical="center" wrapText="1" shrinkToFit="1"/>
      <protection locked="0"/>
    </xf>
    <xf numFmtId="0" fontId="11" fillId="2" borderId="9" xfId="0" applyFont="1" applyFill="1" applyBorder="1" applyAlignment="1" applyProtection="1">
      <alignment horizontal="center" vertical="center" wrapText="1" shrinkToFit="1"/>
      <protection locked="0"/>
    </xf>
    <xf numFmtId="0" fontId="11" fillId="2" borderId="6" xfId="0" applyFont="1" applyFill="1" applyBorder="1" applyAlignment="1" applyProtection="1">
      <alignment horizontal="center" vertical="center" wrapText="1" shrinkToFit="1"/>
      <protection locked="0"/>
    </xf>
    <xf numFmtId="0" fontId="11" fillId="2" borderId="10"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wrapText="1" shrinkToFit="1"/>
      <protection locked="0"/>
    </xf>
    <xf numFmtId="0" fontId="11" fillId="2" borderId="12" xfId="0" applyFont="1" applyFill="1" applyBorder="1" applyAlignment="1" applyProtection="1">
      <alignment horizontal="center" vertical="center" wrapText="1" shrinkToFit="1"/>
      <protection locked="0"/>
    </xf>
    <xf numFmtId="0" fontId="11" fillId="2" borderId="13" xfId="0" applyFont="1" applyFill="1" applyBorder="1" applyAlignment="1" applyProtection="1">
      <alignment horizontal="center" vertical="center" wrapText="1" shrinkToFit="1"/>
      <protection locked="0"/>
    </xf>
    <xf numFmtId="200" fontId="39" fillId="3" borderId="3" xfId="2" applyNumberFormat="1" applyFont="1" applyFill="1" applyBorder="1" applyAlignment="1" applyProtection="1">
      <alignment horizontal="right" vertical="center" shrinkToFit="1"/>
      <protection locked="0"/>
    </xf>
    <xf numFmtId="204" fontId="10" fillId="3" borderId="2" xfId="2" applyNumberFormat="1" applyFont="1" applyFill="1" applyBorder="1" applyAlignment="1" applyProtection="1">
      <alignment horizontal="right" vertical="center" wrapText="1"/>
      <protection locked="0"/>
    </xf>
    <xf numFmtId="193" fontId="39" fillId="3" borderId="3" xfId="2" applyNumberFormat="1" applyFont="1" applyFill="1" applyBorder="1" applyAlignment="1" applyProtection="1">
      <alignment horizontal="right" vertical="center" shrinkToFit="1"/>
      <protection locked="0"/>
    </xf>
    <xf numFmtId="0" fontId="13" fillId="2" borderId="2" xfId="0" applyFont="1" applyFill="1" applyBorder="1" applyAlignment="1" applyProtection="1">
      <alignment horizontal="center" vertical="center" wrapText="1" shrinkToFit="1"/>
      <protection locked="0"/>
    </xf>
    <xf numFmtId="0" fontId="13" fillId="2" borderId="3" xfId="0" applyFont="1" applyFill="1" applyBorder="1" applyAlignment="1" applyProtection="1">
      <alignment horizontal="center" vertical="center" wrapText="1" shrinkToFit="1"/>
      <protection locked="0"/>
    </xf>
    <xf numFmtId="0" fontId="13" fillId="2" borderId="9" xfId="0" applyFont="1" applyFill="1" applyBorder="1" applyAlignment="1" applyProtection="1">
      <alignment vertical="center" wrapText="1"/>
      <protection locked="0"/>
    </xf>
    <xf numFmtId="0" fontId="13" fillId="2" borderId="5" xfId="0" applyFont="1" applyFill="1" applyBorder="1" applyAlignment="1" applyProtection="1">
      <alignment vertical="center" wrapText="1"/>
      <protection locked="0"/>
    </xf>
    <xf numFmtId="199" fontId="39" fillId="0" borderId="5" xfId="2" applyNumberFormat="1" applyFont="1" applyFill="1" applyBorder="1" applyAlignment="1" applyProtection="1">
      <alignment horizontal="right" vertical="center" shrinkToFit="1"/>
      <protection locked="0"/>
    </xf>
    <xf numFmtId="199" fontId="39" fillId="0" borderId="12" xfId="2" applyNumberFormat="1" applyFont="1" applyFill="1" applyBorder="1" applyAlignment="1" applyProtection="1">
      <alignment horizontal="right" vertical="center" shrinkToFit="1"/>
      <protection locked="0"/>
    </xf>
    <xf numFmtId="199" fontId="39" fillId="0" borderId="46" xfId="2" applyNumberFormat="1" applyFont="1" applyFill="1" applyBorder="1" applyAlignment="1" applyProtection="1">
      <alignment horizontal="right" vertical="center" shrinkToFit="1"/>
      <protection locked="0"/>
    </xf>
    <xf numFmtId="0" fontId="38" fillId="2" borderId="9" xfId="0" applyFont="1" applyFill="1" applyBorder="1" applyAlignment="1" applyProtection="1">
      <alignment horizontal="left" wrapText="1"/>
      <protection locked="0"/>
    </xf>
    <xf numFmtId="0" fontId="38" fillId="2" borderId="10" xfId="0" applyFont="1" applyFill="1" applyBorder="1" applyAlignment="1" applyProtection="1">
      <alignment horizontal="left" wrapText="1"/>
      <protection locked="0"/>
    </xf>
    <xf numFmtId="0" fontId="38" fillId="2" borderId="11" xfId="0" applyFont="1" applyFill="1" applyBorder="1" applyAlignment="1" applyProtection="1">
      <alignment horizontal="left" wrapText="1"/>
      <protection locked="0"/>
    </xf>
    <xf numFmtId="0" fontId="38" fillId="2" borderId="8" xfId="0" applyFont="1" applyFill="1" applyBorder="1" applyAlignment="1" applyProtection="1">
      <alignment horizontal="left" wrapText="1"/>
      <protection locked="0"/>
    </xf>
    <xf numFmtId="0" fontId="5" fillId="2" borderId="69" xfId="0" applyFont="1" applyFill="1" applyBorder="1" applyAlignment="1" applyProtection="1">
      <alignment horizontal="center" vertical="center" wrapText="1"/>
      <protection locked="0"/>
    </xf>
    <xf numFmtId="198" fontId="39" fillId="3" borderId="12" xfId="2" applyNumberFormat="1" applyFont="1" applyFill="1" applyBorder="1" applyAlignment="1" applyProtection="1">
      <alignment horizontal="right" vertical="center" shrinkToFit="1"/>
      <protection locked="0"/>
    </xf>
    <xf numFmtId="198" fontId="39" fillId="3" borderId="13" xfId="2" applyNumberFormat="1" applyFont="1" applyFill="1" applyBorder="1" applyAlignment="1" applyProtection="1">
      <alignment horizontal="right" vertical="center" shrinkToFi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203" fontId="10" fillId="3" borderId="2" xfId="2" applyNumberFormat="1" applyFont="1" applyFill="1" applyBorder="1" applyAlignment="1" applyProtection="1">
      <alignment horizontal="right" vertical="center" wrapText="1"/>
      <protection locked="0"/>
    </xf>
    <xf numFmtId="188" fontId="21" fillId="0" borderId="75" xfId="0" applyNumberFormat="1" applyFont="1" applyBorder="1" applyAlignment="1" applyProtection="1">
      <alignment horizontal="center" vertical="center" shrinkToFit="1"/>
      <protection locked="0"/>
    </xf>
    <xf numFmtId="0" fontId="18" fillId="0" borderId="0" xfId="0" applyFont="1" applyAlignment="1" applyProtection="1">
      <alignment vertical="center" wrapText="1"/>
      <protection locked="0"/>
    </xf>
    <xf numFmtId="188" fontId="21" fillId="0" borderId="5" xfId="0" applyNumberFormat="1" applyFont="1" applyBorder="1" applyAlignment="1">
      <alignment horizontal="center" vertical="center" shrinkToFit="1"/>
    </xf>
    <xf numFmtId="188" fontId="21" fillId="0" borderId="13" xfId="0" applyNumberFormat="1" applyFont="1" applyBorder="1" applyAlignment="1">
      <alignment horizontal="center" vertical="center" shrinkToFit="1"/>
    </xf>
    <xf numFmtId="0" fontId="5" fillId="3" borderId="64" xfId="0" applyFont="1" applyFill="1" applyBorder="1" applyAlignment="1" applyProtection="1">
      <alignment horizontal="center" vertical="center"/>
      <protection locked="0"/>
    </xf>
    <xf numFmtId="0" fontId="5" fillId="3" borderId="60"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8" fillId="12" borderId="64" xfId="0" applyFont="1" applyFill="1" applyBorder="1" applyAlignment="1">
      <alignment horizontal="center" vertical="center"/>
    </xf>
    <xf numFmtId="0" fontId="8" fillId="12" borderId="60" xfId="0" applyFont="1" applyFill="1" applyBorder="1" applyAlignment="1">
      <alignment horizontal="center" vertical="center"/>
    </xf>
    <xf numFmtId="0" fontId="8" fillId="12" borderId="63" xfId="0" applyFont="1" applyFill="1" applyBorder="1" applyAlignment="1">
      <alignment horizontal="center" vertical="center"/>
    </xf>
    <xf numFmtId="0" fontId="5" fillId="0" borderId="0" xfId="0" applyFont="1" applyAlignment="1" applyProtection="1">
      <alignment horizontal="center" vertical="center" shrinkToFit="1"/>
      <protection locked="0"/>
    </xf>
    <xf numFmtId="0" fontId="32" fillId="2" borderId="15" xfId="0" applyFont="1" applyFill="1" applyBorder="1" applyAlignment="1" applyProtection="1">
      <alignment horizontal="center" vertical="center" shrinkToFit="1"/>
      <protection locked="0"/>
    </xf>
    <xf numFmtId="0" fontId="32" fillId="2" borderId="4" xfId="0" applyFont="1" applyFill="1" applyBorder="1" applyAlignment="1" applyProtection="1">
      <alignment horizontal="center" vertical="center" shrinkToFit="1"/>
      <protection locked="0"/>
    </xf>
    <xf numFmtId="0" fontId="32" fillId="2" borderId="15"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13" fillId="2" borderId="15" xfId="0" applyFont="1" applyFill="1" applyBorder="1" applyProtection="1">
      <alignment vertical="center"/>
      <protection locked="0"/>
    </xf>
    <xf numFmtId="0" fontId="13" fillId="2" borderId="4" xfId="0" applyFont="1" applyFill="1" applyBorder="1" applyProtection="1">
      <alignment vertical="center"/>
      <protection locked="0"/>
    </xf>
    <xf numFmtId="204" fontId="39" fillId="3" borderId="2" xfId="2" applyNumberFormat="1" applyFont="1" applyFill="1" applyBorder="1" applyAlignment="1" applyProtection="1">
      <alignment horizontal="right" vertical="center" shrinkToFit="1"/>
      <protection locked="0"/>
    </xf>
    <xf numFmtId="189" fontId="39" fillId="3" borderId="5" xfId="2" applyNumberFormat="1" applyFont="1" applyFill="1" applyBorder="1" applyAlignment="1" applyProtection="1">
      <alignment horizontal="right" vertical="center" shrinkToFit="1"/>
      <protection locked="0"/>
    </xf>
    <xf numFmtId="189" fontId="39" fillId="3" borderId="13" xfId="2" applyNumberFormat="1" applyFont="1" applyFill="1" applyBorder="1" applyAlignment="1" applyProtection="1">
      <alignment horizontal="right" vertical="center" shrinkToFit="1"/>
      <protection locked="0"/>
    </xf>
    <xf numFmtId="0" fontId="5" fillId="2" borderId="9" xfId="0" applyFont="1" applyFill="1" applyBorder="1" applyAlignment="1" applyProtection="1">
      <alignment horizontal="center" vertical="center" wrapText="1" shrinkToFit="1"/>
      <protection locked="0"/>
    </xf>
    <xf numFmtId="0" fontId="5" fillId="2" borderId="6" xfId="0" applyFont="1" applyFill="1" applyBorder="1" applyAlignment="1" applyProtection="1">
      <alignment horizontal="center" vertical="center" wrapText="1" shrinkToFit="1"/>
      <protection locked="0"/>
    </xf>
    <xf numFmtId="0" fontId="5" fillId="2" borderId="75" xfId="0" applyFont="1" applyFill="1" applyBorder="1" applyAlignment="1" applyProtection="1">
      <alignment horizontal="center" vertical="center" wrapText="1" shrinkToFit="1"/>
      <protection locked="0"/>
    </xf>
    <xf numFmtId="0" fontId="5" fillId="2" borderId="11" xfId="0" applyFont="1" applyFill="1" applyBorder="1" applyAlignment="1" applyProtection="1">
      <alignment horizontal="center" vertical="center" wrapText="1" shrinkToFit="1"/>
      <protection locked="0"/>
    </xf>
    <xf numFmtId="0" fontId="5" fillId="2" borderId="0" xfId="0" applyFont="1" applyFill="1" applyAlignment="1" applyProtection="1">
      <alignment horizontal="center" vertical="center" wrapText="1" shrinkToFit="1"/>
      <protection locked="0"/>
    </xf>
    <xf numFmtId="0" fontId="5" fillId="2" borderId="8" xfId="0" applyFont="1" applyFill="1" applyBorder="1" applyAlignment="1" applyProtection="1">
      <alignment horizontal="center" vertical="center" wrapText="1" shrinkToFit="1"/>
      <protection locked="0"/>
    </xf>
    <xf numFmtId="0" fontId="18" fillId="0" borderId="0" xfId="0" applyFont="1" applyAlignment="1" applyProtection="1">
      <alignment horizontal="left" vertical="center" wrapText="1" shrinkToFit="1"/>
      <protection locked="0"/>
    </xf>
    <xf numFmtId="0" fontId="13" fillId="2" borderId="2"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185" fontId="8" fillId="12" borderId="0" xfId="0" applyNumberFormat="1" applyFont="1" applyFill="1" applyAlignment="1">
      <alignment horizontal="right" vertical="center"/>
    </xf>
    <xf numFmtId="0" fontId="8" fillId="0" borderId="0" xfId="0" applyFont="1" applyAlignment="1" applyProtection="1">
      <alignment horizontal="center" vertical="center" shrinkToFit="1"/>
      <protection locked="0"/>
    </xf>
    <xf numFmtId="0" fontId="5" fillId="12" borderId="64" xfId="0" applyFont="1" applyFill="1" applyBorder="1" applyAlignment="1" applyProtection="1">
      <alignment horizontal="center" vertical="center"/>
      <protection locked="0"/>
    </xf>
    <xf numFmtId="0" fontId="5" fillId="12" borderId="60" xfId="0" applyFont="1" applyFill="1" applyBorder="1" applyAlignment="1" applyProtection="1">
      <alignment horizontal="center" vertical="center"/>
      <protection locked="0"/>
    </xf>
    <xf numFmtId="0" fontId="5" fillId="12" borderId="63" xfId="0" applyFont="1" applyFill="1" applyBorder="1" applyAlignment="1" applyProtection="1">
      <alignment horizontal="center" vertical="center"/>
      <protection locked="0"/>
    </xf>
    <xf numFmtId="0" fontId="38" fillId="2" borderId="36" xfId="0" applyFont="1" applyFill="1" applyBorder="1" applyAlignment="1" applyProtection="1">
      <alignment horizontal="center" vertical="center" wrapText="1"/>
      <protection locked="0"/>
    </xf>
    <xf numFmtId="0" fontId="38" fillId="2" borderId="25" xfId="0" applyFont="1" applyFill="1" applyBorder="1" applyAlignment="1" applyProtection="1">
      <alignment horizontal="center" vertical="center" wrapText="1"/>
      <protection locked="0"/>
    </xf>
    <xf numFmtId="0" fontId="38" fillId="2" borderId="37" xfId="0" applyFont="1" applyFill="1" applyBorder="1" applyAlignment="1" applyProtection="1">
      <alignment horizontal="center" vertical="center" wrapText="1"/>
      <protection locked="0"/>
    </xf>
    <xf numFmtId="0" fontId="38" fillId="2" borderId="34"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188" fontId="21" fillId="0" borderId="5" xfId="0" applyNumberFormat="1" applyFont="1" applyBorder="1" applyAlignment="1" applyProtection="1">
      <alignment horizontal="center" vertical="center" shrinkToFit="1"/>
      <protection locked="0"/>
    </xf>
    <xf numFmtId="188" fontId="21" fillId="0" borderId="13" xfId="0" applyNumberFormat="1" applyFont="1" applyBorder="1" applyAlignment="1" applyProtection="1">
      <alignment horizontal="center" vertical="center" shrinkToFit="1"/>
      <protection locked="0"/>
    </xf>
    <xf numFmtId="0" fontId="6" fillId="0" borderId="70" xfId="0" applyFont="1" applyBorder="1" applyProtection="1">
      <alignment vertical="center"/>
      <protection locked="0"/>
    </xf>
    <xf numFmtId="0" fontId="6" fillId="0" borderId="71" xfId="0" applyFont="1" applyBorder="1" applyProtection="1">
      <alignment vertical="center"/>
      <protection locked="0"/>
    </xf>
    <xf numFmtId="0" fontId="6" fillId="0" borderId="72" xfId="0" applyFont="1" applyBorder="1" applyProtection="1">
      <alignment vertical="center"/>
      <protection locked="0"/>
    </xf>
    <xf numFmtId="0" fontId="6" fillId="0" borderId="70" xfId="0" applyFont="1" applyBorder="1" applyAlignment="1" applyProtection="1">
      <alignment vertical="center" shrinkToFit="1"/>
      <protection locked="0"/>
    </xf>
    <xf numFmtId="0" fontId="6" fillId="0" borderId="71" xfId="0" applyFont="1" applyBorder="1" applyAlignment="1" applyProtection="1">
      <alignment vertical="center" shrinkToFit="1"/>
      <protection locked="0"/>
    </xf>
    <xf numFmtId="0" fontId="6" fillId="0" borderId="72" xfId="0" applyFont="1" applyBorder="1" applyAlignment="1" applyProtection="1">
      <alignment vertical="center" shrinkToFit="1"/>
      <protection locked="0"/>
    </xf>
    <xf numFmtId="0" fontId="32" fillId="2" borderId="14" xfId="0" applyFont="1" applyFill="1" applyBorder="1" applyAlignment="1" applyProtection="1">
      <alignment horizontal="center" vertical="center" shrinkToFit="1"/>
      <protection locked="0"/>
    </xf>
    <xf numFmtId="180" fontId="39" fillId="0" borderId="47" xfId="2" applyNumberFormat="1" applyFont="1" applyFill="1" applyBorder="1" applyAlignment="1" applyProtection="1">
      <alignment horizontal="center" vertical="center" shrinkToFit="1"/>
      <protection locked="0"/>
    </xf>
    <xf numFmtId="180" fontId="39" fillId="0" borderId="48" xfId="2" applyNumberFormat="1" applyFont="1" applyFill="1" applyBorder="1" applyAlignment="1" applyProtection="1">
      <alignment horizontal="center" vertical="center" shrinkToFit="1"/>
      <protection locked="0"/>
    </xf>
    <xf numFmtId="180" fontId="39" fillId="0" borderId="49" xfId="2" applyNumberFormat="1" applyFont="1" applyFill="1" applyBorder="1" applyAlignment="1" applyProtection="1">
      <alignment horizontal="center" vertical="center" shrinkToFit="1"/>
      <protection locked="0"/>
    </xf>
    <xf numFmtId="180" fontId="39" fillId="0" borderId="50" xfId="2" applyNumberFormat="1" applyFont="1" applyFill="1" applyBorder="1" applyAlignment="1" applyProtection="1">
      <alignment horizontal="center" vertical="center" shrinkToFit="1"/>
      <protection locked="0"/>
    </xf>
    <xf numFmtId="201" fontId="39" fillId="0" borderId="9" xfId="2" applyNumberFormat="1" applyFont="1" applyFill="1" applyBorder="1" applyAlignment="1" applyProtection="1">
      <alignment horizontal="right" vertical="center" shrinkToFit="1"/>
      <protection locked="0"/>
    </xf>
    <xf numFmtId="201" fontId="39" fillId="0" borderId="6" xfId="2" applyNumberFormat="1" applyFont="1" applyFill="1" applyBorder="1" applyAlignment="1" applyProtection="1">
      <alignment horizontal="right" vertical="center" shrinkToFit="1"/>
      <protection locked="0"/>
    </xf>
    <xf numFmtId="201" fontId="39" fillId="0" borderId="51" xfId="2" applyNumberFormat="1" applyFont="1" applyFill="1" applyBorder="1" applyAlignment="1" applyProtection="1">
      <alignment horizontal="right" vertical="center" shrinkToFit="1"/>
      <protection locked="0"/>
    </xf>
    <xf numFmtId="201" fontId="39" fillId="3" borderId="9" xfId="2" applyNumberFormat="1" applyFont="1" applyFill="1" applyBorder="1" applyAlignment="1" applyProtection="1">
      <alignment horizontal="right" vertical="center" shrinkToFit="1"/>
      <protection locked="0"/>
    </xf>
    <xf numFmtId="201" fontId="39" fillId="3" borderId="10" xfId="2" applyNumberFormat="1" applyFont="1" applyFill="1" applyBorder="1" applyAlignment="1" applyProtection="1">
      <alignment horizontal="right" vertical="center" shrinkToFit="1"/>
      <protection locked="0"/>
    </xf>
    <xf numFmtId="201" fontId="39" fillId="0" borderId="10" xfId="2" applyNumberFormat="1" applyFont="1" applyFill="1" applyBorder="1" applyAlignment="1" applyProtection="1">
      <alignment horizontal="right" vertical="center" shrinkToFit="1"/>
      <protection locked="0"/>
    </xf>
    <xf numFmtId="199" fontId="39" fillId="0" borderId="45" xfId="2" applyNumberFormat="1" applyFont="1" applyFill="1" applyBorder="1" applyAlignment="1" applyProtection="1">
      <alignment horizontal="right" vertical="center" shrinkToFit="1"/>
      <protection locked="0"/>
    </xf>
    <xf numFmtId="199" fontId="39" fillId="0" borderId="25" xfId="2" applyNumberFormat="1" applyFont="1" applyFill="1" applyBorder="1" applyAlignment="1" applyProtection="1">
      <alignment horizontal="right" vertical="center" shrinkToFit="1"/>
      <protection locked="0"/>
    </xf>
    <xf numFmtId="198" fontId="39" fillId="0" borderId="12" xfId="2" applyNumberFormat="1" applyFont="1" applyFill="1" applyBorder="1" applyAlignment="1" applyProtection="1">
      <alignment horizontal="right" vertical="center" shrinkToFit="1"/>
      <protection locked="0"/>
    </xf>
    <xf numFmtId="198" fontId="39" fillId="0" borderId="13" xfId="2" applyNumberFormat="1" applyFont="1" applyFill="1" applyBorder="1" applyAlignment="1" applyProtection="1">
      <alignment horizontal="right" vertical="center" shrinkToFit="1"/>
      <protection locked="0"/>
    </xf>
    <xf numFmtId="0" fontId="38" fillId="2" borderId="69"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32" fillId="2" borderId="70" xfId="0" applyFont="1" applyFill="1" applyBorder="1" applyAlignment="1" applyProtection="1">
      <alignment horizontal="center" vertical="center" shrinkToFit="1"/>
      <protection locked="0"/>
    </xf>
    <xf numFmtId="0" fontId="32" fillId="2" borderId="72"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180" fontId="39" fillId="0" borderId="11" xfId="2" applyNumberFormat="1" applyFont="1" applyFill="1" applyBorder="1" applyAlignment="1" applyProtection="1">
      <alignment horizontal="right" vertical="center" shrinkToFit="1"/>
    </xf>
    <xf numFmtId="180" fontId="39" fillId="0" borderId="8" xfId="2" applyNumberFormat="1" applyFont="1" applyFill="1" applyBorder="1" applyAlignment="1" applyProtection="1">
      <alignment horizontal="right" vertical="center" shrinkToFit="1"/>
    </xf>
    <xf numFmtId="180" fontId="39" fillId="0" borderId="5" xfId="2" applyNumberFormat="1" applyFont="1" applyFill="1" applyBorder="1" applyAlignment="1" applyProtection="1">
      <alignment horizontal="right" vertical="center" shrinkToFit="1"/>
    </xf>
    <xf numFmtId="180" fontId="39" fillId="0" borderId="13" xfId="2" applyNumberFormat="1" applyFont="1" applyFill="1" applyBorder="1" applyAlignment="1" applyProtection="1">
      <alignment horizontal="right" vertical="center" shrinkToFit="1"/>
    </xf>
    <xf numFmtId="201" fontId="39" fillId="0" borderId="9" xfId="2" applyNumberFormat="1" applyFont="1" applyFill="1" applyBorder="1" applyAlignment="1" applyProtection="1">
      <alignment horizontal="right" vertical="center" shrinkToFit="1"/>
    </xf>
    <xf numFmtId="201" fontId="39" fillId="0" borderId="75" xfId="2" applyNumberFormat="1" applyFont="1" applyFill="1" applyBorder="1" applyAlignment="1" applyProtection="1">
      <alignment horizontal="right" vertical="center" shrinkToFit="1"/>
    </xf>
    <xf numFmtId="176" fontId="5" fillId="0" borderId="9" xfId="2" applyNumberFormat="1" applyFont="1" applyFill="1" applyBorder="1" applyAlignment="1" applyProtection="1">
      <alignment vertical="center" shrinkToFit="1"/>
      <protection locked="0"/>
    </xf>
    <xf numFmtId="176" fontId="5" fillId="0" borderId="5" xfId="2" applyNumberFormat="1" applyFont="1" applyFill="1" applyBorder="1" applyAlignment="1" applyProtection="1">
      <alignment vertical="center" shrinkToFit="1"/>
      <protection locked="0"/>
    </xf>
    <xf numFmtId="176" fontId="5" fillId="0" borderId="6" xfId="2" applyNumberFormat="1" applyFont="1" applyFill="1" applyBorder="1" applyAlignment="1" applyProtection="1">
      <alignment horizontal="center" vertical="center" shrinkToFit="1"/>
      <protection locked="0"/>
    </xf>
    <xf numFmtId="176" fontId="5" fillId="0" borderId="12" xfId="2" applyNumberFormat="1" applyFont="1" applyFill="1" applyBorder="1" applyAlignment="1" applyProtection="1">
      <alignment horizontal="center" vertical="center" shrinkToFit="1"/>
      <protection locked="0"/>
    </xf>
    <xf numFmtId="200" fontId="39" fillId="3" borderId="13" xfId="2" applyNumberFormat="1" applyFont="1" applyFill="1" applyBorder="1" applyAlignment="1" applyProtection="1">
      <alignment horizontal="right" vertical="center" shrinkToFit="1"/>
      <protection locked="0"/>
    </xf>
    <xf numFmtId="0" fontId="5" fillId="2" borderId="1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181" fontId="39" fillId="0" borderId="35" xfId="0" applyNumberFormat="1" applyFont="1" applyBorder="1" applyAlignment="1" applyProtection="1">
      <alignment horizontal="right" vertical="center" shrinkToFit="1"/>
      <protection locked="0"/>
    </xf>
    <xf numFmtId="181" fontId="39" fillId="0" borderId="34" xfId="0" applyNumberFormat="1" applyFont="1" applyBorder="1" applyAlignment="1" applyProtection="1">
      <alignment horizontal="right" vertical="center" shrinkToFit="1"/>
      <protection locked="0"/>
    </xf>
    <xf numFmtId="208" fontId="39" fillId="0" borderId="9" xfId="2" applyNumberFormat="1" applyFont="1" applyFill="1" applyBorder="1" applyAlignment="1" applyProtection="1">
      <alignment horizontal="right" vertical="center" wrapText="1" shrinkToFit="1"/>
    </xf>
    <xf numFmtId="208" fontId="39" fillId="0" borderId="6" xfId="2" applyNumberFormat="1" applyFont="1" applyFill="1" applyBorder="1" applyAlignment="1" applyProtection="1">
      <alignment horizontal="right" vertical="center" wrapText="1" shrinkToFit="1"/>
    </xf>
    <xf numFmtId="198" fontId="39" fillId="3" borderId="3" xfId="2" applyNumberFormat="1" applyFont="1" applyFill="1" applyBorder="1" applyAlignment="1" applyProtection="1">
      <alignment horizontal="right" vertical="center" wrapText="1"/>
      <protection locked="0"/>
    </xf>
    <xf numFmtId="0" fontId="5" fillId="0" borderId="70" xfId="0" applyFont="1" applyBorder="1" applyAlignment="1" applyProtection="1">
      <alignment vertical="center" wrapText="1"/>
      <protection locked="0"/>
    </xf>
    <xf numFmtId="0" fontId="5" fillId="0" borderId="71" xfId="0" applyFont="1" applyBorder="1" applyProtection="1">
      <alignment vertical="center"/>
      <protection locked="0"/>
    </xf>
    <xf numFmtId="0" fontId="5" fillId="0" borderId="72" xfId="0" applyFont="1" applyBorder="1" applyProtection="1">
      <alignment vertical="center"/>
      <protection locked="0"/>
    </xf>
    <xf numFmtId="201" fontId="39" fillId="3" borderId="76" xfId="2" applyNumberFormat="1" applyFont="1" applyFill="1" applyBorder="1" applyAlignment="1" applyProtection="1">
      <alignment horizontal="right" vertical="center" shrinkToFit="1"/>
      <protection locked="0"/>
    </xf>
    <xf numFmtId="202" fontId="39" fillId="6" borderId="76" xfId="0" applyNumberFormat="1" applyFont="1" applyFill="1" applyBorder="1" applyAlignment="1">
      <alignment vertical="center" shrinkToFit="1"/>
    </xf>
    <xf numFmtId="202" fontId="39" fillId="6" borderId="9" xfId="0" applyNumberFormat="1" applyFont="1" applyFill="1" applyBorder="1" applyAlignment="1">
      <alignment vertical="center" shrinkToFit="1"/>
    </xf>
    <xf numFmtId="202" fontId="39" fillId="6" borderId="6" xfId="0" applyNumberFormat="1" applyFont="1" applyFill="1" applyBorder="1" applyAlignment="1">
      <alignment vertical="center" shrinkToFit="1"/>
    </xf>
    <xf numFmtId="202" fontId="39" fillId="6" borderId="75" xfId="0" applyNumberFormat="1" applyFont="1" applyFill="1" applyBorder="1" applyAlignment="1">
      <alignment vertical="center" shrinkToFit="1"/>
    </xf>
    <xf numFmtId="0" fontId="36" fillId="7" borderId="70" xfId="0" applyFont="1" applyFill="1" applyBorder="1" applyAlignment="1" applyProtection="1">
      <alignment horizontal="center" vertical="center" wrapText="1"/>
      <protection locked="0"/>
    </xf>
    <xf numFmtId="0" fontId="36" fillId="7" borderId="71" xfId="0" applyFont="1" applyFill="1" applyBorder="1" applyAlignment="1" applyProtection="1">
      <alignment horizontal="center" vertical="center" wrapText="1"/>
      <protection locked="0"/>
    </xf>
    <xf numFmtId="0" fontId="36" fillId="7" borderId="72" xfId="0" applyFont="1" applyFill="1" applyBorder="1" applyAlignment="1" applyProtection="1">
      <alignment horizontal="center" vertical="center" wrapText="1"/>
      <protection locked="0"/>
    </xf>
    <xf numFmtId="0" fontId="18" fillId="0" borderId="11"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11" xfId="0" applyFont="1" applyBorder="1" applyAlignment="1" applyProtection="1">
      <alignment vertical="center" wrapText="1"/>
      <protection locked="0"/>
    </xf>
    <xf numFmtId="0" fontId="18" fillId="0" borderId="8" xfId="0" applyFont="1" applyBorder="1" applyAlignment="1" applyProtection="1">
      <alignment vertical="center" wrapText="1"/>
      <protection locked="0"/>
    </xf>
    <xf numFmtId="0" fontId="5"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2" borderId="7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201" fontId="39" fillId="3" borderId="76" xfId="2" applyNumberFormat="1" applyFont="1" applyFill="1" applyBorder="1" applyAlignment="1" applyProtection="1">
      <alignment horizontal="right" vertical="center" wrapText="1"/>
      <protection locked="0"/>
    </xf>
    <xf numFmtId="202" fontId="39" fillId="6" borderId="76" xfId="0" applyNumberFormat="1" applyFont="1" applyFill="1" applyBorder="1" applyAlignment="1">
      <alignment vertical="center" wrapText="1" shrinkToFit="1"/>
    </xf>
    <xf numFmtId="198" fontId="39" fillId="6" borderId="5" xfId="2" applyNumberFormat="1" applyFont="1" applyFill="1" applyBorder="1" applyAlignment="1" applyProtection="1">
      <alignment horizontal="right" vertical="center" shrinkToFit="1"/>
    </xf>
    <xf numFmtId="198" fontId="39" fillId="6" borderId="12" xfId="2" applyNumberFormat="1" applyFont="1" applyFill="1" applyBorder="1" applyAlignment="1" applyProtection="1">
      <alignment horizontal="right" vertical="center" shrinkToFit="1"/>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208" fontId="39" fillId="0" borderId="9" xfId="2" applyNumberFormat="1" applyFont="1" applyFill="1" applyBorder="1" applyAlignment="1" applyProtection="1">
      <alignment horizontal="right" vertical="center" shrinkToFit="1"/>
    </xf>
    <xf numFmtId="208" fontId="39" fillId="0" borderId="6" xfId="2" applyNumberFormat="1" applyFont="1" applyFill="1" applyBorder="1" applyAlignment="1" applyProtection="1">
      <alignment horizontal="right" vertical="center" shrinkToFit="1"/>
    </xf>
    <xf numFmtId="181" fontId="39" fillId="6" borderId="3" xfId="0" applyNumberFormat="1" applyFont="1" applyFill="1" applyBorder="1" applyAlignment="1">
      <alignment vertical="center" wrapText="1" shrinkToFit="1"/>
    </xf>
    <xf numFmtId="198" fontId="39" fillId="3" borderId="5" xfId="2" applyNumberFormat="1" applyFont="1" applyFill="1" applyBorder="1" applyAlignment="1" applyProtection="1">
      <alignment horizontal="right" vertical="center" wrapText="1"/>
      <protection locked="0"/>
    </xf>
    <xf numFmtId="198" fontId="39" fillId="3" borderId="12" xfId="2" applyNumberFormat="1" applyFont="1" applyFill="1" applyBorder="1" applyAlignment="1" applyProtection="1">
      <alignment horizontal="right" vertical="center" wrapText="1"/>
      <protection locked="0"/>
    </xf>
    <xf numFmtId="198" fontId="39" fillId="3" borderId="13" xfId="2" applyNumberFormat="1" applyFont="1" applyFill="1" applyBorder="1" applyAlignment="1" applyProtection="1">
      <alignment horizontal="right" vertical="center" wrapText="1"/>
      <protection locked="0"/>
    </xf>
    <xf numFmtId="0" fontId="34" fillId="0" borderId="70" xfId="0" applyFont="1" applyBorder="1" applyAlignment="1">
      <alignment horizontal="left" vertical="center"/>
    </xf>
    <xf numFmtId="0" fontId="34" fillId="0" borderId="71" xfId="0" applyFont="1" applyBorder="1" applyAlignment="1">
      <alignment horizontal="left" vertical="center"/>
    </xf>
    <xf numFmtId="0" fontId="34" fillId="0" borderId="72" xfId="0" applyFont="1" applyBorder="1" applyAlignment="1">
      <alignment horizontal="left" vertical="center"/>
    </xf>
    <xf numFmtId="0" fontId="6" fillId="0" borderId="0" xfId="0" applyFont="1" applyAlignment="1" applyProtection="1">
      <alignment horizontal="center" vertical="center"/>
      <protection locked="0"/>
    </xf>
    <xf numFmtId="205" fontId="5" fillId="11" borderId="70" xfId="0" applyNumberFormat="1" applyFont="1" applyFill="1" applyBorder="1" applyAlignment="1" applyProtection="1">
      <alignment horizontal="left" vertical="center" wrapText="1"/>
      <protection locked="0"/>
    </xf>
    <xf numFmtId="205" fontId="5" fillId="11" borderId="71" xfId="0" applyNumberFormat="1" applyFont="1" applyFill="1" applyBorder="1" applyAlignment="1" applyProtection="1">
      <alignment horizontal="left" vertical="center" wrapText="1"/>
      <protection locked="0"/>
    </xf>
    <xf numFmtId="205" fontId="5" fillId="11" borderId="70" xfId="0" applyNumberFormat="1" applyFont="1" applyFill="1" applyBorder="1" applyAlignment="1" applyProtection="1">
      <alignment horizontal="right" vertical="center"/>
      <protection locked="0"/>
    </xf>
    <xf numFmtId="205" fontId="5" fillId="11" borderId="71" xfId="0" applyNumberFormat="1" applyFont="1" applyFill="1" applyBorder="1" applyAlignment="1" applyProtection="1">
      <alignment horizontal="right" vertical="center"/>
      <protection locked="0"/>
    </xf>
    <xf numFmtId="198" fontId="39" fillId="3" borderId="70" xfId="2" applyNumberFormat="1" applyFont="1" applyFill="1" applyBorder="1" applyAlignment="1" applyProtection="1">
      <alignment horizontal="right" vertical="center" wrapText="1"/>
      <protection locked="0"/>
    </xf>
    <xf numFmtId="198" fontId="39" fillId="3" borderId="71" xfId="2" applyNumberFormat="1" applyFont="1" applyFill="1" applyBorder="1" applyAlignment="1" applyProtection="1">
      <alignment horizontal="right" vertical="center" wrapText="1"/>
      <protection locked="0"/>
    </xf>
    <xf numFmtId="198" fontId="39" fillId="3" borderId="72" xfId="2" applyNumberFormat="1" applyFont="1" applyFill="1" applyBorder="1" applyAlignment="1" applyProtection="1">
      <alignment horizontal="right" vertical="center" wrapText="1"/>
      <protection locked="0"/>
    </xf>
    <xf numFmtId="0" fontId="5" fillId="2" borderId="9"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13" borderId="70" xfId="0" applyFont="1" applyFill="1" applyBorder="1" applyAlignment="1" applyProtection="1">
      <alignment vertical="center" wrapText="1"/>
      <protection locked="0"/>
    </xf>
    <xf numFmtId="0" fontId="5" fillId="13" borderId="71" xfId="0" applyFont="1" applyFill="1" applyBorder="1" applyAlignment="1" applyProtection="1">
      <alignment vertical="center" wrapText="1"/>
      <protection locked="0"/>
    </xf>
    <xf numFmtId="0" fontId="5" fillId="11" borderId="70" xfId="0" applyFont="1" applyFill="1" applyBorder="1" applyAlignment="1" applyProtection="1">
      <alignment vertical="center" wrapText="1"/>
      <protection locked="0"/>
    </xf>
    <xf numFmtId="0" fontId="5" fillId="11" borderId="71" xfId="0" applyFont="1" applyFill="1" applyBorder="1" applyAlignment="1" applyProtection="1">
      <alignment vertical="center" wrapText="1"/>
      <protection locked="0"/>
    </xf>
    <xf numFmtId="0" fontId="5" fillId="11" borderId="72" xfId="0" applyFont="1" applyFill="1" applyBorder="1" applyAlignment="1" applyProtection="1">
      <alignment vertical="center" wrapText="1"/>
      <protection locked="0"/>
    </xf>
    <xf numFmtId="0" fontId="5" fillId="0" borderId="9" xfId="0" applyFont="1" applyBorder="1" applyAlignment="1" applyProtection="1">
      <alignment horizontal="center" vertical="center" textRotation="255"/>
      <protection locked="0"/>
    </xf>
    <xf numFmtId="0" fontId="5" fillId="0" borderId="75" xfId="0" applyFont="1" applyBorder="1" applyAlignment="1" applyProtection="1">
      <alignment horizontal="center" vertical="center" textRotation="255"/>
      <protection locked="0"/>
    </xf>
    <xf numFmtId="0" fontId="5" fillId="0" borderId="11"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5" xfId="0" applyFont="1" applyBorder="1" applyAlignment="1" applyProtection="1">
      <alignment horizontal="center" vertical="center" textRotation="255"/>
      <protection locked="0"/>
    </xf>
    <xf numFmtId="0" fontId="5" fillId="0" borderId="13" xfId="0" applyFont="1" applyBorder="1" applyAlignment="1" applyProtection="1">
      <alignment horizontal="center" vertical="center" textRotation="255"/>
      <protection locked="0"/>
    </xf>
    <xf numFmtId="0" fontId="5" fillId="0" borderId="71" xfId="0" applyFont="1" applyBorder="1" applyAlignment="1" applyProtection="1">
      <alignment vertical="center" wrapText="1"/>
      <protection locked="0"/>
    </xf>
    <xf numFmtId="0" fontId="5" fillId="0" borderId="72" xfId="0" applyFont="1" applyBorder="1" applyAlignment="1" applyProtection="1">
      <alignment vertical="center" wrapText="1"/>
      <protection locked="0"/>
    </xf>
    <xf numFmtId="0" fontId="5" fillId="2" borderId="69" xfId="0" applyFont="1" applyFill="1" applyBorder="1" applyAlignment="1" applyProtection="1">
      <alignment horizontal="center" vertical="center"/>
      <protection locked="0"/>
    </xf>
    <xf numFmtId="0" fontId="13" fillId="11" borderId="5"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3" xfId="0" applyFont="1" applyFill="1" applyBorder="1" applyAlignment="1" applyProtection="1">
      <alignment horizontal="left" vertical="center" wrapText="1"/>
      <protection locked="0"/>
    </xf>
    <xf numFmtId="0" fontId="5" fillId="10" borderId="71" xfId="0" applyFont="1" applyFill="1" applyBorder="1" applyAlignment="1" applyProtection="1">
      <alignment horizontal="center" vertical="center"/>
      <protection locked="0"/>
    </xf>
    <xf numFmtId="0" fontId="13" fillId="11" borderId="70" xfId="0" applyFont="1" applyFill="1" applyBorder="1" applyAlignment="1" applyProtection="1">
      <alignment horizontal="left" vertical="center" wrapText="1"/>
      <protection locked="0"/>
    </xf>
    <xf numFmtId="0" fontId="13" fillId="11" borderId="71" xfId="0" applyFont="1" applyFill="1" applyBorder="1" applyAlignment="1" applyProtection="1">
      <alignment horizontal="left" vertical="center" wrapText="1"/>
      <protection locked="0"/>
    </xf>
    <xf numFmtId="0" fontId="13" fillId="11" borderId="72"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center" vertical="center"/>
      <protection locked="0"/>
    </xf>
    <xf numFmtId="0" fontId="5" fillId="2" borderId="71"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202" fontId="39" fillId="6" borderId="7" xfId="0" applyNumberFormat="1" applyFont="1" applyFill="1" applyBorder="1" applyAlignment="1">
      <alignment vertical="center" wrapText="1" shrinkToFit="1"/>
    </xf>
    <xf numFmtId="187" fontId="39" fillId="0" borderId="5" xfId="2" applyNumberFormat="1" applyFont="1" applyFill="1" applyBorder="1" applyAlignment="1" applyProtection="1">
      <alignment horizontal="right" vertical="center" shrinkToFit="1"/>
    </xf>
    <xf numFmtId="187" fontId="39" fillId="0" borderId="12" xfId="2" applyNumberFormat="1" applyFont="1" applyFill="1" applyBorder="1" applyAlignment="1" applyProtection="1">
      <alignment horizontal="right" vertical="center" shrinkToFit="1"/>
    </xf>
    <xf numFmtId="201" fontId="39" fillId="3" borderId="42" xfId="2" applyNumberFormat="1" applyFont="1" applyFill="1" applyBorder="1" applyAlignment="1" applyProtection="1">
      <alignment horizontal="right" vertical="center" wrapText="1"/>
      <protection locked="0"/>
    </xf>
    <xf numFmtId="181" fontId="39" fillId="6" borderId="5" xfId="0" applyNumberFormat="1" applyFont="1" applyFill="1" applyBorder="1" applyAlignment="1">
      <alignment vertical="center" wrapText="1" shrinkToFit="1"/>
    </xf>
    <xf numFmtId="181" fontId="39" fillId="6" borderId="12" xfId="0" applyNumberFormat="1" applyFont="1" applyFill="1" applyBorder="1" applyAlignment="1">
      <alignment vertical="center" wrapText="1" shrinkToFit="1"/>
    </xf>
    <xf numFmtId="181" fontId="39" fillId="6" borderId="13" xfId="0" applyNumberFormat="1" applyFont="1" applyFill="1" applyBorder="1" applyAlignment="1">
      <alignment vertical="center" wrapText="1" shrinkToFit="1"/>
    </xf>
    <xf numFmtId="190" fontId="37" fillId="0" borderId="77" xfId="2" applyNumberFormat="1" applyFont="1" applyFill="1" applyBorder="1" applyAlignment="1" applyProtection="1">
      <alignment horizontal="left" vertical="center"/>
    </xf>
    <xf numFmtId="190" fontId="37" fillId="0" borderId="78" xfId="2" applyNumberFormat="1" applyFont="1" applyFill="1" applyBorder="1" applyAlignment="1" applyProtection="1">
      <alignment horizontal="left" vertical="center"/>
    </xf>
    <xf numFmtId="190" fontId="37" fillId="0" borderId="79" xfId="2" applyNumberFormat="1" applyFont="1" applyFill="1" applyBorder="1" applyAlignment="1" applyProtection="1">
      <alignment horizontal="left" vertical="center"/>
    </xf>
    <xf numFmtId="190" fontId="37" fillId="0" borderId="49" xfId="2" applyNumberFormat="1" applyFont="1" applyFill="1" applyBorder="1" applyAlignment="1" applyProtection="1">
      <alignment horizontal="left" vertical="center"/>
    </xf>
    <xf numFmtId="190" fontId="37" fillId="0" borderId="54" xfId="2" applyNumberFormat="1" applyFont="1" applyFill="1" applyBorder="1" applyAlignment="1" applyProtection="1">
      <alignment horizontal="left" vertical="center"/>
    </xf>
    <xf numFmtId="190" fontId="37" fillId="0" borderId="50" xfId="2" applyNumberFormat="1" applyFont="1" applyFill="1" applyBorder="1" applyAlignment="1" applyProtection="1">
      <alignment horizontal="left" vertical="center"/>
    </xf>
    <xf numFmtId="0" fontId="5"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11" borderId="70" xfId="0" applyFont="1" applyFill="1" applyBorder="1" applyAlignment="1" applyProtection="1">
      <alignment horizontal="center" vertical="center" wrapText="1"/>
      <protection locked="0"/>
    </xf>
    <xf numFmtId="0" fontId="5" fillId="11" borderId="7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201" fontId="39" fillId="6" borderId="11" xfId="2" applyNumberFormat="1" applyFont="1" applyFill="1" applyBorder="1" applyAlignment="1" applyProtection="1">
      <alignment horizontal="right" vertical="center" indent="1" shrinkToFit="1"/>
    </xf>
    <xf numFmtId="201" fontId="39" fillId="6" borderId="0" xfId="2" applyNumberFormat="1" applyFont="1" applyFill="1" applyBorder="1" applyAlignment="1" applyProtection="1">
      <alignment horizontal="right" vertical="center" indent="1" shrinkToFit="1"/>
    </xf>
    <xf numFmtId="201" fontId="39" fillId="6" borderId="8" xfId="2" applyNumberFormat="1" applyFont="1" applyFill="1" applyBorder="1" applyAlignment="1" applyProtection="1">
      <alignment horizontal="right" vertical="center" indent="1" shrinkToFit="1"/>
    </xf>
    <xf numFmtId="202" fontId="39" fillId="6" borderId="0" xfId="2" applyNumberFormat="1" applyFont="1" applyFill="1" applyBorder="1" applyAlignment="1" applyProtection="1">
      <alignment horizontal="right" vertical="center" shrinkToFit="1"/>
    </xf>
    <xf numFmtId="202" fontId="39" fillId="6" borderId="8" xfId="2" applyNumberFormat="1" applyFont="1" applyFill="1" applyBorder="1" applyAlignment="1" applyProtection="1">
      <alignment horizontal="right" vertical="center" shrinkToFit="1"/>
    </xf>
    <xf numFmtId="190" fontId="41" fillId="0" borderId="77" xfId="2" applyNumberFormat="1" applyFont="1" applyFill="1" applyBorder="1" applyAlignment="1" applyProtection="1">
      <alignment horizontal="left" vertical="center" shrinkToFit="1"/>
      <protection locked="0"/>
    </xf>
    <xf numFmtId="190" fontId="41" fillId="0" borderId="78" xfId="2" applyNumberFormat="1" applyFont="1" applyFill="1" applyBorder="1" applyAlignment="1" applyProtection="1">
      <alignment horizontal="left" vertical="center" shrinkToFit="1"/>
      <protection locked="0"/>
    </xf>
    <xf numFmtId="190" fontId="41" fillId="0" borderId="79" xfId="2" applyNumberFormat="1" applyFont="1" applyFill="1" applyBorder="1" applyAlignment="1" applyProtection="1">
      <alignment horizontal="left" vertical="center" shrinkToFit="1"/>
      <protection locked="0"/>
    </xf>
    <xf numFmtId="190" fontId="41" fillId="0" borderId="49" xfId="2" applyNumberFormat="1" applyFont="1" applyFill="1" applyBorder="1" applyAlignment="1" applyProtection="1">
      <alignment horizontal="left" vertical="center" shrinkToFit="1"/>
      <protection locked="0"/>
    </xf>
    <xf numFmtId="190" fontId="41" fillId="0" borderId="54" xfId="2" applyNumberFormat="1" applyFont="1" applyFill="1" applyBorder="1" applyAlignment="1" applyProtection="1">
      <alignment horizontal="left" vertical="center" shrinkToFit="1"/>
      <protection locked="0"/>
    </xf>
    <xf numFmtId="190" fontId="41" fillId="0" borderId="50" xfId="2" applyNumberFormat="1" applyFont="1" applyFill="1" applyBorder="1" applyAlignment="1" applyProtection="1">
      <alignment horizontal="left" vertical="center" shrinkToFit="1"/>
      <protection locked="0"/>
    </xf>
    <xf numFmtId="201" fontId="39" fillId="6" borderId="11" xfId="2" applyNumberFormat="1" applyFont="1" applyFill="1" applyBorder="1" applyAlignment="1" applyProtection="1">
      <alignment horizontal="right" vertical="center" shrinkToFit="1"/>
    </xf>
    <xf numFmtId="201" fontId="39" fillId="6" borderId="0" xfId="2" applyNumberFormat="1" applyFont="1" applyFill="1" applyBorder="1" applyAlignment="1" applyProtection="1">
      <alignment horizontal="right" vertical="center" shrinkToFit="1"/>
    </xf>
    <xf numFmtId="0" fontId="5" fillId="10" borderId="70" xfId="0" applyFont="1" applyFill="1" applyBorder="1" applyAlignment="1" applyProtection="1">
      <alignment horizontal="center" vertical="center" wrapText="1"/>
      <protection locked="0"/>
    </xf>
    <xf numFmtId="0" fontId="5" fillId="10" borderId="71" xfId="0" applyFont="1" applyFill="1" applyBorder="1" applyAlignment="1" applyProtection="1">
      <alignment horizontal="center" vertical="center" wrapText="1"/>
      <protection locked="0"/>
    </xf>
    <xf numFmtId="0" fontId="5" fillId="11" borderId="5" xfId="0" applyFont="1" applyFill="1" applyBorder="1" applyAlignment="1" applyProtection="1">
      <alignment horizontal="center" vertical="center" wrapText="1"/>
      <protection locked="0"/>
    </xf>
    <xf numFmtId="0" fontId="5" fillId="11" borderId="1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5" fillId="2" borderId="69" xfId="0" applyFont="1" applyFill="1" applyBorder="1" applyAlignment="1" applyProtection="1">
      <alignment horizontal="center" vertical="center" shrinkToFit="1"/>
      <protection locked="0"/>
    </xf>
    <xf numFmtId="201" fontId="39" fillId="3" borderId="2" xfId="2" applyNumberFormat="1" applyFont="1" applyFill="1" applyBorder="1" applyAlignment="1" applyProtection="1">
      <alignment horizontal="right" vertical="center" shrinkToFit="1"/>
      <protection locked="0"/>
    </xf>
    <xf numFmtId="0" fontId="5" fillId="2" borderId="76" xfId="0" applyFont="1" applyFill="1" applyBorder="1" applyAlignment="1" applyProtection="1">
      <alignment horizontal="center" vertical="center" textRotation="255"/>
      <protection locked="0"/>
    </xf>
    <xf numFmtId="0" fontId="5" fillId="2" borderId="7" xfId="0" applyFont="1" applyFill="1" applyBorder="1" applyAlignment="1" applyProtection="1">
      <alignment horizontal="center" vertical="center" textRotation="255"/>
      <protection locked="0"/>
    </xf>
    <xf numFmtId="0" fontId="5" fillId="2" borderId="3" xfId="0" applyFont="1" applyFill="1" applyBorder="1" applyAlignment="1" applyProtection="1">
      <alignment horizontal="center" vertical="center" textRotation="255"/>
      <protection locked="0"/>
    </xf>
    <xf numFmtId="181" fontId="39" fillId="6" borderId="5" xfId="0" applyNumberFormat="1" applyFont="1" applyFill="1" applyBorder="1" applyAlignment="1">
      <alignment vertical="center" shrinkToFit="1"/>
    </xf>
    <xf numFmtId="181" fontId="39" fillId="6" borderId="12" xfId="0" applyNumberFormat="1" applyFont="1" applyFill="1" applyBorder="1" applyAlignment="1">
      <alignment vertical="center" shrinkToFit="1"/>
    </xf>
    <xf numFmtId="181" fontId="39" fillId="6" borderId="13" xfId="0" applyNumberFormat="1" applyFont="1" applyFill="1" applyBorder="1" applyAlignment="1">
      <alignment vertical="center" shrinkToFit="1"/>
    </xf>
    <xf numFmtId="198" fontId="39" fillId="3" borderId="5" xfId="2" applyNumberFormat="1" applyFont="1" applyFill="1" applyBorder="1" applyAlignment="1" applyProtection="1">
      <alignment horizontal="right" vertical="center" shrinkToFit="1"/>
      <protection locked="0"/>
    </xf>
    <xf numFmtId="0" fontId="7" fillId="0" borderId="11"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horizontal="right" vertical="center" wrapText="1"/>
      <protection locked="0"/>
    </xf>
    <xf numFmtId="0" fontId="5" fillId="2" borderId="14"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18" fillId="0" borderId="0" xfId="0" applyFont="1" applyAlignment="1" applyProtection="1">
      <alignment vertical="top" wrapText="1"/>
      <protection locked="0"/>
    </xf>
    <xf numFmtId="0" fontId="15" fillId="0" borderId="0" xfId="0" applyFont="1" applyAlignment="1" applyProtection="1">
      <alignment horizontal="left" vertical="center"/>
      <protection locked="0"/>
    </xf>
    <xf numFmtId="0" fontId="5" fillId="2" borderId="9" xfId="0" applyFont="1" applyFill="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shrinkToFit="1"/>
      <protection locked="0"/>
    </xf>
    <xf numFmtId="0" fontId="5" fillId="0" borderId="71" xfId="0" applyFont="1" applyBorder="1" applyAlignment="1" applyProtection="1">
      <alignment horizontal="left" vertical="center" shrinkToFit="1"/>
      <protection locked="0"/>
    </xf>
    <xf numFmtId="0" fontId="5" fillId="0" borderId="72" xfId="0" applyFont="1" applyBorder="1" applyAlignment="1" applyProtection="1">
      <alignment horizontal="left" vertical="center" shrinkToFit="1"/>
      <protection locked="0"/>
    </xf>
    <xf numFmtId="181" fontId="39" fillId="6" borderId="3" xfId="0" applyNumberFormat="1" applyFont="1" applyFill="1" applyBorder="1" applyAlignment="1">
      <alignment vertical="center" shrinkToFit="1"/>
    </xf>
    <xf numFmtId="0" fontId="5" fillId="2" borderId="9" xfId="0" applyFont="1" applyFill="1" applyBorder="1" applyAlignment="1" applyProtection="1">
      <alignment vertical="center" wrapText="1"/>
      <protection locked="0"/>
    </xf>
    <xf numFmtId="0" fontId="5" fillId="2" borderId="75"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18" fillId="0" borderId="11" xfId="0" applyFont="1" applyBorder="1" applyAlignment="1" applyProtection="1">
      <alignment horizontal="left" vertical="center" wrapText="1"/>
      <protection locked="0"/>
    </xf>
    <xf numFmtId="0" fontId="18" fillId="3" borderId="15" xfId="0" applyFont="1" applyFill="1" applyBorder="1" applyAlignment="1" applyProtection="1">
      <alignment vertical="center" wrapText="1"/>
      <protection locked="0"/>
    </xf>
    <xf numFmtId="0" fontId="18" fillId="3" borderId="14" xfId="0" applyFont="1" applyFill="1" applyBorder="1" applyAlignment="1" applyProtection="1">
      <alignment vertical="center" wrapText="1"/>
      <protection locked="0"/>
    </xf>
    <xf numFmtId="0" fontId="18" fillId="3" borderId="4" xfId="0" applyFont="1" applyFill="1" applyBorder="1" applyAlignment="1" applyProtection="1">
      <alignment vertical="center" wrapText="1"/>
      <protection locked="0"/>
    </xf>
    <xf numFmtId="190" fontId="41" fillId="0" borderId="77" xfId="2" applyNumberFormat="1" applyFont="1" applyFill="1" applyBorder="1" applyAlignment="1" applyProtection="1">
      <alignment horizontal="left" vertical="center"/>
      <protection locked="0"/>
    </xf>
    <xf numFmtId="190" fontId="41" fillId="0" borderId="78" xfId="2" applyNumberFormat="1" applyFont="1" applyFill="1" applyBorder="1" applyAlignment="1" applyProtection="1">
      <alignment horizontal="left" vertical="center"/>
      <protection locked="0"/>
    </xf>
    <xf numFmtId="190" fontId="41" fillId="0" borderId="79" xfId="2" applyNumberFormat="1" applyFont="1" applyFill="1" applyBorder="1" applyAlignment="1" applyProtection="1">
      <alignment horizontal="left" vertical="center"/>
      <protection locked="0"/>
    </xf>
    <xf numFmtId="190" fontId="41" fillId="0" borderId="49" xfId="2" applyNumberFormat="1" applyFont="1" applyFill="1" applyBorder="1" applyAlignment="1" applyProtection="1">
      <alignment horizontal="left" vertical="center"/>
      <protection locked="0"/>
    </xf>
    <xf numFmtId="190" fontId="41" fillId="0" borderId="54" xfId="2" applyNumberFormat="1" applyFont="1" applyFill="1" applyBorder="1" applyAlignment="1" applyProtection="1">
      <alignment horizontal="left" vertical="center"/>
      <protection locked="0"/>
    </xf>
    <xf numFmtId="190" fontId="41" fillId="0" borderId="50" xfId="2" applyNumberFormat="1" applyFont="1" applyFill="1" applyBorder="1" applyAlignment="1" applyProtection="1">
      <alignment horizontal="left" vertical="center"/>
      <protection locked="0"/>
    </xf>
    <xf numFmtId="199" fontId="39" fillId="3" borderId="3" xfId="2" applyNumberFormat="1" applyFont="1" applyFill="1" applyBorder="1" applyAlignment="1" applyProtection="1">
      <alignment horizontal="right" vertical="center" shrinkToFit="1"/>
      <protection locked="0"/>
    </xf>
    <xf numFmtId="198" fontId="39" fillId="3" borderId="3" xfId="2" applyNumberFormat="1" applyFont="1" applyFill="1" applyBorder="1" applyAlignment="1" applyProtection="1">
      <alignment horizontal="right" vertical="center" shrinkToFit="1"/>
      <protection locked="0"/>
    </xf>
    <xf numFmtId="202" fontId="39" fillId="6" borderId="2" xfId="0" applyNumberFormat="1" applyFont="1" applyFill="1" applyBorder="1" applyAlignment="1">
      <alignment vertical="center" shrinkToFit="1"/>
    </xf>
    <xf numFmtId="3" fontId="39" fillId="0" borderId="5" xfId="2" applyNumberFormat="1" applyFont="1" applyFill="1" applyBorder="1" applyAlignment="1" applyProtection="1">
      <alignment horizontal="right" vertical="center" shrinkToFit="1"/>
    </xf>
    <xf numFmtId="3" fontId="39" fillId="0" borderId="12" xfId="2" applyNumberFormat="1" applyFont="1" applyFill="1" applyBorder="1" applyAlignment="1" applyProtection="1">
      <alignment horizontal="right" vertical="center" shrinkToFit="1"/>
    </xf>
    <xf numFmtId="0" fontId="39" fillId="0" borderId="5" xfId="2" applyNumberFormat="1" applyFont="1" applyFill="1" applyBorder="1" applyAlignment="1" applyProtection="1">
      <alignment horizontal="right" vertical="center" shrinkToFit="1"/>
    </xf>
    <xf numFmtId="0" fontId="39" fillId="0" borderId="12" xfId="2" applyNumberFormat="1" applyFont="1" applyFill="1" applyBorder="1" applyAlignment="1" applyProtection="1">
      <alignment horizontal="right" vertical="center" shrinkToFit="1"/>
    </xf>
    <xf numFmtId="201" fontId="10" fillId="3" borderId="2" xfId="2" applyNumberFormat="1" applyFont="1" applyFill="1" applyBorder="1" applyAlignment="1" applyProtection="1">
      <alignment horizontal="right" vertical="center" shrinkToFit="1"/>
      <protection locked="0"/>
    </xf>
    <xf numFmtId="198" fontId="39" fillId="6" borderId="3" xfId="2" applyNumberFormat="1" applyFont="1" applyFill="1" applyBorder="1" applyAlignment="1" applyProtection="1">
      <alignment horizontal="right" vertical="center" shrinkToFit="1"/>
    </xf>
    <xf numFmtId="0" fontId="5" fillId="2" borderId="9" xfId="0" applyFont="1" applyFill="1" applyBorder="1" applyAlignment="1" applyProtection="1">
      <alignment horizontal="center" vertical="center" textRotation="255" wrapText="1"/>
      <protection locked="0"/>
    </xf>
    <xf numFmtId="0" fontId="5" fillId="2" borderId="75" xfId="0" applyFont="1" applyFill="1" applyBorder="1" applyAlignment="1" applyProtection="1">
      <alignment horizontal="center" vertical="center" textRotation="255" wrapText="1"/>
      <protection locked="0"/>
    </xf>
    <xf numFmtId="0" fontId="5" fillId="2" borderId="11" xfId="0" applyFont="1" applyFill="1" applyBorder="1" applyAlignment="1" applyProtection="1">
      <alignment horizontal="center" vertical="center" textRotation="255" wrapText="1"/>
      <protection locked="0"/>
    </xf>
    <xf numFmtId="0" fontId="5" fillId="2" borderId="8" xfId="0" applyFont="1" applyFill="1" applyBorder="1" applyAlignment="1" applyProtection="1">
      <alignment horizontal="center" vertical="center" textRotation="255" wrapText="1"/>
      <protection locked="0"/>
    </xf>
    <xf numFmtId="198" fontId="39" fillId="6" borderId="3" xfId="2" applyNumberFormat="1" applyFont="1" applyFill="1" applyBorder="1" applyAlignment="1" applyProtection="1">
      <alignment horizontal="right" vertical="center" wrapText="1"/>
    </xf>
    <xf numFmtId="198" fontId="39" fillId="6" borderId="5" xfId="2" applyNumberFormat="1" applyFont="1" applyFill="1" applyBorder="1" applyAlignment="1" applyProtection="1">
      <alignment horizontal="right" vertical="center" wrapText="1"/>
    </xf>
    <xf numFmtId="181" fontId="39" fillId="6" borderId="7" xfId="0" applyNumberFormat="1" applyFont="1" applyFill="1" applyBorder="1" applyAlignment="1">
      <alignment vertical="center" shrinkToFit="1"/>
    </xf>
    <xf numFmtId="0" fontId="5" fillId="0" borderId="5"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7" fillId="0" borderId="70" xfId="0" applyFont="1" applyBorder="1" applyAlignment="1" applyProtection="1">
      <alignment vertical="center" wrapText="1"/>
      <protection locked="0"/>
    </xf>
    <xf numFmtId="0" fontId="7" fillId="0" borderId="71" xfId="0" applyFont="1" applyBorder="1" applyAlignment="1" applyProtection="1">
      <alignment vertical="center" wrapText="1"/>
      <protection locked="0"/>
    </xf>
    <xf numFmtId="0" fontId="7" fillId="0" borderId="72" xfId="0" applyFont="1" applyBorder="1" applyAlignment="1" applyProtection="1">
      <alignment vertical="center" wrapText="1"/>
      <protection locked="0"/>
    </xf>
    <xf numFmtId="0" fontId="20" fillId="0" borderId="0" xfId="0" applyFont="1" applyAlignment="1" applyProtection="1">
      <alignment horizontal="left" vertical="center" wrapText="1"/>
      <protection locked="0"/>
    </xf>
    <xf numFmtId="0" fontId="5" fillId="2" borderId="69" xfId="0" applyFont="1" applyFill="1" applyBorder="1" applyAlignment="1" applyProtection="1">
      <alignment horizontal="center" vertical="center" textRotation="255"/>
      <protection locked="0"/>
    </xf>
    <xf numFmtId="0" fontId="5" fillId="0" borderId="9" xfId="0" applyFont="1" applyBorder="1" applyAlignment="1" applyProtection="1">
      <alignment vertical="center" textRotation="255" wrapText="1"/>
      <protection locked="0"/>
    </xf>
    <xf numFmtId="0" fontId="5" fillId="0" borderId="75" xfId="0" applyFont="1" applyBorder="1" applyAlignment="1" applyProtection="1">
      <alignment vertical="center" textRotation="255" wrapText="1"/>
      <protection locked="0"/>
    </xf>
    <xf numFmtId="0" fontId="5" fillId="0" borderId="11" xfId="0" applyFont="1" applyBorder="1" applyAlignment="1" applyProtection="1">
      <alignment vertical="center" textRotation="255" wrapText="1"/>
      <protection locked="0"/>
    </xf>
    <xf numFmtId="0" fontId="5" fillId="0" borderId="8" xfId="0" applyFont="1" applyBorder="1" applyAlignment="1" applyProtection="1">
      <alignment vertical="center" textRotation="255" wrapText="1"/>
      <protection locked="0"/>
    </xf>
    <xf numFmtId="0" fontId="5" fillId="0" borderId="70"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3" borderId="7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8" fillId="0" borderId="9"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75"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180" fontId="39" fillId="3" borderId="15" xfId="2" applyNumberFormat="1" applyFont="1" applyFill="1" applyBorder="1" applyAlignment="1" applyProtection="1">
      <alignment horizontal="right" vertical="center" shrinkToFit="1"/>
      <protection locked="0"/>
    </xf>
    <xf numFmtId="180" fontId="39" fillId="3" borderId="4" xfId="2" applyNumberFormat="1" applyFont="1" applyFill="1" applyBorder="1" applyAlignment="1" applyProtection="1">
      <alignment horizontal="right" vertical="center" shrinkToFit="1"/>
      <protection locked="0"/>
    </xf>
    <xf numFmtId="0" fontId="5" fillId="0" borderId="0" xfId="0" applyFont="1" applyAlignment="1" applyProtection="1">
      <alignment horizontal="center" vertical="top" wrapText="1"/>
      <protection locked="0"/>
    </xf>
    <xf numFmtId="181" fontId="39" fillId="6" borderId="69" xfId="0" applyNumberFormat="1" applyFont="1" applyFill="1" applyBorder="1" applyAlignment="1">
      <alignment vertical="center" shrinkToFit="1"/>
    </xf>
    <xf numFmtId="183" fontId="10" fillId="3" borderId="69" xfId="0" applyNumberFormat="1" applyFont="1" applyFill="1" applyBorder="1" applyAlignment="1" applyProtection="1">
      <alignment horizontal="right" vertical="center"/>
      <protection locked="0"/>
    </xf>
    <xf numFmtId="0" fontId="7" fillId="0" borderId="19"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58" fillId="0" borderId="0" xfId="0" applyFont="1" applyAlignment="1" applyProtection="1">
      <alignment horizontal="center" vertical="center" wrapText="1"/>
      <protection locked="0"/>
    </xf>
    <xf numFmtId="0" fontId="5" fillId="2" borderId="9" xfId="0" applyFont="1" applyFill="1" applyBorder="1" applyAlignment="1" applyProtection="1">
      <alignment horizontal="center" vertical="center" textRotation="255"/>
      <protection locked="0"/>
    </xf>
    <xf numFmtId="0" fontId="5" fillId="2" borderId="11" xfId="0" applyFont="1" applyFill="1" applyBorder="1" applyAlignment="1" applyProtection="1">
      <alignment horizontal="center" vertical="center" textRotation="255"/>
      <protection locked="0"/>
    </xf>
    <xf numFmtId="0" fontId="5" fillId="2" borderId="5" xfId="0" applyFont="1" applyFill="1" applyBorder="1" applyAlignment="1" applyProtection="1">
      <alignment horizontal="center" vertical="center" textRotation="255"/>
      <protection locked="0"/>
    </xf>
    <xf numFmtId="0" fontId="13" fillId="2" borderId="69" xfId="0" applyFont="1" applyFill="1" applyBorder="1" applyAlignment="1" applyProtection="1">
      <alignment horizontal="center" vertical="center" textRotation="255" shrinkToFit="1"/>
      <protection locked="0"/>
    </xf>
    <xf numFmtId="0" fontId="18" fillId="0" borderId="11" xfId="0" quotePrefix="1" applyFont="1" applyBorder="1" applyAlignment="1" applyProtection="1">
      <alignment horizontal="left" vertical="center" shrinkToFit="1"/>
      <protection locked="0"/>
    </xf>
    <xf numFmtId="0" fontId="18" fillId="0" borderId="0" xfId="0" quotePrefix="1" applyFont="1" applyAlignment="1" applyProtection="1">
      <alignment horizontal="left" vertical="center" shrinkToFit="1"/>
      <protection locked="0"/>
    </xf>
    <xf numFmtId="0" fontId="36" fillId="7" borderId="70" xfId="0" applyFont="1" applyFill="1" applyBorder="1" applyAlignment="1" applyProtection="1">
      <alignment horizontal="left" vertical="center" wrapText="1"/>
      <protection locked="0"/>
    </xf>
    <xf numFmtId="0" fontId="36" fillId="7" borderId="71" xfId="0" applyFont="1" applyFill="1" applyBorder="1" applyAlignment="1" applyProtection="1">
      <alignment horizontal="left" vertical="center" wrapText="1"/>
      <protection locked="0"/>
    </xf>
    <xf numFmtId="0" fontId="36" fillId="7" borderId="72" xfId="0" applyFont="1" applyFill="1" applyBorder="1" applyAlignment="1" applyProtection="1">
      <alignment horizontal="left" vertical="center" wrapText="1"/>
      <protection locked="0"/>
    </xf>
    <xf numFmtId="0" fontId="5" fillId="2" borderId="76" xfId="0" applyFont="1" applyFill="1" applyBorder="1" applyAlignment="1" applyProtection="1">
      <alignment vertical="center" textRotation="255"/>
      <protection locked="0"/>
    </xf>
    <xf numFmtId="0" fontId="5" fillId="2" borderId="7" xfId="0" applyFont="1" applyFill="1" applyBorder="1" applyAlignment="1" applyProtection="1">
      <alignment vertical="center" textRotation="255"/>
      <protection locked="0"/>
    </xf>
    <xf numFmtId="0" fontId="5" fillId="2" borderId="3" xfId="0" applyFont="1" applyFill="1" applyBorder="1" applyAlignment="1" applyProtection="1">
      <alignment vertical="center" textRotation="255"/>
      <protection locked="0"/>
    </xf>
    <xf numFmtId="0" fontId="11" fillId="0" borderId="69" xfId="0" applyFont="1" applyBorder="1" applyAlignment="1" applyProtection="1">
      <alignment horizontal="center" vertical="center" shrinkToFit="1"/>
      <protection locked="0"/>
    </xf>
    <xf numFmtId="0" fontId="7" fillId="0" borderId="70" xfId="0" applyFont="1" applyBorder="1" applyAlignment="1" applyProtection="1">
      <alignment vertical="center" shrinkToFit="1"/>
      <protection locked="0"/>
    </xf>
    <xf numFmtId="0" fontId="7" fillId="0" borderId="71" xfId="0" applyFont="1" applyBorder="1" applyAlignment="1" applyProtection="1">
      <alignment vertical="center" shrinkToFit="1"/>
      <protection locked="0"/>
    </xf>
    <xf numFmtId="0" fontId="7" fillId="0" borderId="72" xfId="0" applyFont="1" applyBorder="1" applyAlignment="1" applyProtection="1">
      <alignment vertical="center" shrinkToFit="1"/>
      <protection locked="0"/>
    </xf>
    <xf numFmtId="0" fontId="19" fillId="0" borderId="0" xfId="0" applyFont="1" applyAlignment="1" applyProtection="1">
      <alignment horizontal="right" vertical="center" wrapText="1"/>
      <protection locked="0"/>
    </xf>
    <xf numFmtId="0" fontId="7" fillId="11" borderId="70" xfId="0" applyFont="1" applyFill="1" applyBorder="1" applyAlignment="1" applyProtection="1">
      <alignment horizontal="center" vertical="center"/>
      <protection locked="0"/>
    </xf>
    <xf numFmtId="0" fontId="7" fillId="11" borderId="71" xfId="0" applyFont="1" applyFill="1" applyBorder="1" applyAlignment="1" applyProtection="1">
      <alignment horizontal="center" vertical="center"/>
      <protection locked="0"/>
    </xf>
    <xf numFmtId="0" fontId="7" fillId="11" borderId="72" xfId="0" applyFont="1" applyFill="1" applyBorder="1" applyAlignment="1" applyProtection="1">
      <alignment horizontal="center" vertical="center"/>
      <protection locked="0"/>
    </xf>
    <xf numFmtId="0" fontId="36" fillId="0" borderId="12"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7" borderId="71" xfId="0" applyFont="1" applyFill="1" applyBorder="1" applyAlignment="1" applyProtection="1">
      <alignment horizontal="left" vertical="center"/>
      <protection locked="0"/>
    </xf>
    <xf numFmtId="0" fontId="5" fillId="7" borderId="70" xfId="0" applyFont="1" applyFill="1" applyBorder="1" applyAlignment="1" applyProtection="1">
      <alignment horizontal="center" vertical="center"/>
      <protection locked="0"/>
    </xf>
    <xf numFmtId="0" fontId="5" fillId="7" borderId="71" xfId="0" applyFont="1" applyFill="1" applyBorder="1" applyAlignment="1" applyProtection="1">
      <alignment horizontal="center" vertical="center"/>
      <protection locked="0"/>
    </xf>
    <xf numFmtId="0" fontId="19" fillId="0" borderId="8" xfId="0" applyFont="1" applyBorder="1" applyAlignment="1" applyProtection="1">
      <alignment horizontal="right" vertical="center" wrapText="1"/>
      <protection locked="0"/>
    </xf>
    <xf numFmtId="0" fontId="7" fillId="11" borderId="69" xfId="0" applyFont="1" applyFill="1" applyBorder="1" applyAlignment="1" applyProtection="1">
      <alignment horizontal="center" vertical="center"/>
      <protection locked="0"/>
    </xf>
    <xf numFmtId="0" fontId="19" fillId="0" borderId="30" xfId="0" applyFont="1" applyBorder="1" applyAlignment="1" applyProtection="1">
      <alignment vertical="top" wrapText="1"/>
      <protection locked="0"/>
    </xf>
    <xf numFmtId="0" fontId="5" fillId="4" borderId="69" xfId="0" applyFont="1" applyFill="1" applyBorder="1" applyAlignment="1" applyProtection="1">
      <alignment horizontal="center" vertical="center"/>
      <protection locked="0"/>
    </xf>
    <xf numFmtId="0" fontId="5" fillId="4" borderId="69" xfId="0" applyFont="1" applyFill="1" applyBorder="1" applyAlignment="1" applyProtection="1">
      <alignment horizontal="left" vertical="center"/>
      <protection locked="0"/>
    </xf>
    <xf numFmtId="198" fontId="39" fillId="11" borderId="70" xfId="2" applyNumberFormat="1" applyFont="1" applyFill="1" applyBorder="1" applyAlignment="1" applyProtection="1">
      <alignment horizontal="right" vertical="center" wrapText="1"/>
      <protection locked="0"/>
    </xf>
    <xf numFmtId="198" fontId="39" fillId="11" borderId="71" xfId="2" applyNumberFormat="1" applyFont="1" applyFill="1" applyBorder="1" applyAlignment="1" applyProtection="1">
      <alignment horizontal="right" vertical="center" wrapText="1"/>
      <protection locked="0"/>
    </xf>
    <xf numFmtId="198" fontId="39" fillId="11" borderId="72" xfId="2" applyNumberFormat="1" applyFont="1" applyFill="1" applyBorder="1" applyAlignment="1" applyProtection="1">
      <alignment horizontal="right" vertical="center" wrapText="1"/>
      <protection locked="0"/>
    </xf>
    <xf numFmtId="205" fontId="5" fillId="11" borderId="70" xfId="0" applyNumberFormat="1" applyFont="1" applyFill="1" applyBorder="1" applyProtection="1">
      <alignment vertical="center"/>
      <protection locked="0"/>
    </xf>
    <xf numFmtId="205" fontId="5" fillId="11" borderId="71" xfId="0" applyNumberFormat="1" applyFont="1" applyFill="1" applyBorder="1" applyProtection="1">
      <alignment vertical="center"/>
      <protection locked="0"/>
    </xf>
    <xf numFmtId="0" fontId="38" fillId="0" borderId="11"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5" fillId="2" borderId="1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5"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1" fillId="2" borderId="12" xfId="0" applyFont="1" applyFill="1" applyBorder="1" applyAlignment="1" applyProtection="1">
      <alignment horizontal="center" vertical="center"/>
      <protection locked="0"/>
    </xf>
    <xf numFmtId="0" fontId="51" fillId="2" borderId="13" xfId="0" applyFont="1" applyFill="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36" fillId="10" borderId="71" xfId="0" applyFont="1" applyFill="1" applyBorder="1" applyAlignment="1" applyProtection="1">
      <alignment horizontal="left" vertical="center"/>
      <protection locked="0"/>
    </xf>
    <xf numFmtId="0" fontId="5" fillId="2" borderId="9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shrinkToFit="1"/>
      <protection locked="0"/>
    </xf>
    <xf numFmtId="206" fontId="39" fillId="0" borderId="1" xfId="2" applyNumberFormat="1" applyFont="1" applyFill="1" applyBorder="1" applyAlignment="1" applyProtection="1">
      <alignment horizontal="right" vertical="center" shrinkToFit="1"/>
      <protection locked="0"/>
    </xf>
    <xf numFmtId="0" fontId="8" fillId="3" borderId="1" xfId="0" applyFont="1" applyFill="1" applyBorder="1" applyAlignment="1" applyProtection="1">
      <alignment horizontal="center" vertical="center"/>
      <protection locked="0"/>
    </xf>
    <xf numFmtId="0" fontId="19"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shrinkToFit="1"/>
      <protection locked="0"/>
    </xf>
    <xf numFmtId="0" fontId="7" fillId="2" borderId="1" xfId="0" applyFont="1" applyFill="1" applyBorder="1" applyAlignment="1" applyProtection="1">
      <alignment horizontal="center" vertical="center" shrinkToFi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210" fontId="39" fillId="6" borderId="5" xfId="2" applyNumberFormat="1" applyFont="1" applyFill="1" applyBorder="1" applyAlignment="1" applyProtection="1">
      <alignment horizontal="right" vertical="center" shrinkToFit="1"/>
    </xf>
    <xf numFmtId="210" fontId="39" fillId="6" borderId="12" xfId="2" applyNumberFormat="1" applyFont="1" applyFill="1" applyBorder="1" applyAlignment="1" applyProtection="1">
      <alignment horizontal="right" vertical="center" shrinkToFit="1"/>
    </xf>
    <xf numFmtId="210" fontId="39" fillId="6" borderId="13" xfId="2" applyNumberFormat="1" applyFont="1" applyFill="1" applyBorder="1" applyAlignment="1" applyProtection="1">
      <alignment horizontal="right" vertical="center" shrinkToFit="1"/>
    </xf>
    <xf numFmtId="0" fontId="5" fillId="2" borderId="15"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wrapText="1"/>
      <protection locked="0"/>
    </xf>
    <xf numFmtId="0" fontId="18" fillId="0" borderId="0" xfId="0" quotePrefix="1" applyFont="1" applyAlignment="1" applyProtection="1">
      <alignment horizontal="center" vertical="center"/>
      <protection locked="0"/>
    </xf>
    <xf numFmtId="0" fontId="18" fillId="0" borderId="8" xfId="0" quotePrefix="1" applyFont="1" applyBorder="1" applyAlignment="1" applyProtection="1">
      <alignment horizontal="center" vertical="center"/>
      <protection locked="0"/>
    </xf>
    <xf numFmtId="0" fontId="18" fillId="0" borderId="11" xfId="0" quotePrefix="1" applyFont="1" applyBorder="1" applyAlignment="1" applyProtection="1">
      <alignment horizontal="center" vertical="center" shrinkToFit="1"/>
      <protection locked="0"/>
    </xf>
    <xf numFmtId="0" fontId="18" fillId="0" borderId="0" xfId="0" quotePrefix="1" applyFont="1" applyAlignment="1" applyProtection="1">
      <alignment horizontal="center" vertical="center" shrinkToFit="1"/>
      <protection locked="0"/>
    </xf>
    <xf numFmtId="0" fontId="18" fillId="0" borderId="0" xfId="0" applyFont="1" applyAlignment="1" applyProtection="1">
      <alignment horizontal="center" vertical="center"/>
      <protection locked="0"/>
    </xf>
    <xf numFmtId="194" fontId="6" fillId="11" borderId="70" xfId="0" applyNumberFormat="1" applyFont="1" applyFill="1" applyBorder="1" applyAlignment="1" applyProtection="1">
      <alignment horizontal="right" vertical="center" shrinkToFit="1"/>
      <protection locked="0"/>
    </xf>
    <xf numFmtId="194" fontId="6" fillId="11" borderId="72" xfId="0" applyNumberFormat="1" applyFont="1" applyFill="1" applyBorder="1" applyAlignment="1" applyProtection="1">
      <alignment horizontal="right" vertical="center" shrinkToFit="1"/>
      <protection locked="0"/>
    </xf>
    <xf numFmtId="0" fontId="18" fillId="0" borderId="8" xfId="0" applyFont="1" applyBorder="1" applyAlignment="1" applyProtection="1">
      <alignment horizontal="center" vertical="center"/>
      <protection locked="0"/>
    </xf>
    <xf numFmtId="0" fontId="7" fillId="0" borderId="0" xfId="0" applyFont="1" applyAlignment="1" applyProtection="1">
      <alignment horizontal="left" vertical="top"/>
      <protection locked="0"/>
    </xf>
    <xf numFmtId="0" fontId="18" fillId="0" borderId="69" xfId="0" applyFont="1" applyBorder="1" applyAlignment="1" applyProtection="1">
      <alignment horizontal="left" vertical="center"/>
      <protection locked="0"/>
    </xf>
    <xf numFmtId="0" fontId="5" fillId="13" borderId="69" xfId="0" applyFont="1" applyFill="1" applyBorder="1" applyAlignment="1" applyProtection="1">
      <alignment horizontal="center" vertical="center"/>
      <protection locked="0"/>
    </xf>
    <xf numFmtId="0" fontId="5" fillId="0" borderId="70" xfId="5" applyFont="1" applyBorder="1" applyAlignment="1" applyProtection="1">
      <alignment vertical="center" wrapText="1"/>
      <protection locked="0"/>
    </xf>
    <xf numFmtId="0" fontId="5" fillId="0" borderId="71" xfId="5" applyFont="1" applyBorder="1" applyAlignment="1" applyProtection="1">
      <alignment vertical="center" wrapText="1"/>
      <protection locked="0"/>
    </xf>
    <xf numFmtId="0" fontId="5" fillId="0" borderId="72" xfId="5" applyFont="1" applyBorder="1" applyAlignment="1" applyProtection="1">
      <alignment vertical="center" wrapText="1"/>
      <protection locked="0"/>
    </xf>
    <xf numFmtId="0" fontId="6" fillId="11" borderId="69" xfId="0" applyFont="1" applyFill="1" applyBorder="1" applyAlignment="1" applyProtection="1">
      <alignment horizontal="center" vertical="center"/>
      <protection locked="0"/>
    </xf>
    <xf numFmtId="0" fontId="34" fillId="15" borderId="70" xfId="5" applyFont="1" applyFill="1" applyBorder="1" applyAlignment="1" applyProtection="1">
      <alignment horizontal="center" vertical="center" wrapText="1"/>
      <protection locked="0"/>
    </xf>
    <xf numFmtId="0" fontId="34" fillId="15" borderId="71" xfId="5" applyFont="1" applyFill="1" applyBorder="1" applyAlignment="1" applyProtection="1">
      <alignment horizontal="center" vertical="center" wrapText="1"/>
      <protection locked="0"/>
    </xf>
    <xf numFmtId="0" fontId="34" fillId="15" borderId="72" xfId="5"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shrinkToFit="1"/>
      <protection locked="0"/>
    </xf>
    <xf numFmtId="0" fontId="51" fillId="2" borderId="69" xfId="0" applyFont="1" applyFill="1" applyBorder="1" applyAlignment="1" applyProtection="1">
      <alignment horizontal="center" vertical="center" shrinkToFit="1"/>
      <protection locked="0"/>
    </xf>
    <xf numFmtId="0" fontId="34" fillId="0" borderId="70" xfId="5" applyFont="1" applyBorder="1" applyAlignment="1" applyProtection="1">
      <alignment vertical="center" wrapText="1"/>
      <protection locked="0"/>
    </xf>
    <xf numFmtId="0" fontId="34" fillId="0" borderId="71" xfId="5" applyFont="1" applyBorder="1" applyAlignment="1" applyProtection="1">
      <alignment vertical="center" wrapText="1"/>
      <protection locked="0"/>
    </xf>
    <xf numFmtId="0" fontId="34" fillId="0" borderId="72" xfId="5" applyFont="1" applyBorder="1" applyAlignment="1" applyProtection="1">
      <alignment vertical="center" wrapText="1"/>
      <protection locked="0"/>
    </xf>
    <xf numFmtId="0" fontId="6" fillId="13" borderId="69" xfId="0" applyFont="1" applyFill="1" applyBorder="1" applyAlignment="1" applyProtection="1">
      <alignment horizontal="center" vertical="center"/>
      <protection locked="0"/>
    </xf>
    <xf numFmtId="194" fontId="6" fillId="3" borderId="15" xfId="0" applyNumberFormat="1" applyFont="1" applyFill="1" applyBorder="1" applyAlignment="1" applyProtection="1">
      <alignment horizontal="right" vertical="center" shrinkToFit="1"/>
      <protection locked="0"/>
    </xf>
    <xf numFmtId="194" fontId="6" fillId="3" borderId="4" xfId="0" applyNumberFormat="1" applyFont="1" applyFill="1" applyBorder="1" applyAlignment="1" applyProtection="1">
      <alignment horizontal="right" vertical="center" shrinkToFit="1"/>
      <protection locked="0"/>
    </xf>
    <xf numFmtId="0" fontId="5"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5" fillId="11" borderId="71" xfId="0" applyFont="1" applyFill="1" applyBorder="1" applyAlignment="1" applyProtection="1">
      <alignment horizontal="center" vertical="center"/>
      <protection locked="0"/>
    </xf>
    <xf numFmtId="0" fontId="25" fillId="11" borderId="70" xfId="0" applyFont="1" applyFill="1" applyBorder="1" applyAlignment="1" applyProtection="1">
      <alignment horizontal="center" vertical="center" wrapText="1"/>
      <protection locked="0"/>
    </xf>
    <xf numFmtId="0" fontId="25" fillId="11" borderId="71"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top" wrapText="1"/>
      <protection locked="0"/>
    </xf>
    <xf numFmtId="0" fontId="5" fillId="2" borderId="71" xfId="0" applyFont="1" applyFill="1" applyBorder="1" applyAlignment="1" applyProtection="1">
      <alignment horizontal="center" vertical="top" wrapText="1"/>
      <protection locked="0"/>
    </xf>
    <xf numFmtId="0" fontId="5" fillId="2" borderId="72" xfId="0" applyFont="1" applyFill="1" applyBorder="1" applyAlignment="1" applyProtection="1">
      <alignment horizontal="center" vertical="top" wrapText="1"/>
      <protection locked="0"/>
    </xf>
    <xf numFmtId="0" fontId="5" fillId="13" borderId="70" xfId="0" applyFont="1" applyFill="1" applyBorder="1" applyAlignment="1" applyProtection="1">
      <alignment horizontal="center" vertical="top" wrapText="1"/>
      <protection locked="0"/>
    </xf>
    <xf numFmtId="0" fontId="5" fillId="13" borderId="71" xfId="0" applyFont="1" applyFill="1" applyBorder="1" applyAlignment="1" applyProtection="1">
      <alignment horizontal="center" vertical="top" wrapText="1"/>
      <protection locked="0"/>
    </xf>
    <xf numFmtId="0" fontId="5" fillId="13" borderId="72" xfId="0" applyFont="1" applyFill="1" applyBorder="1" applyAlignment="1" applyProtection="1">
      <alignment horizontal="center" vertical="top" wrapText="1"/>
      <protection locked="0"/>
    </xf>
    <xf numFmtId="0" fontId="5" fillId="2" borderId="70" xfId="0" applyFont="1" applyFill="1" applyBorder="1" applyAlignment="1" applyProtection="1">
      <alignment horizontal="center" vertical="center" shrinkToFit="1"/>
      <protection locked="0"/>
    </xf>
    <xf numFmtId="0" fontId="5" fillId="2" borderId="71" xfId="0" applyFont="1" applyFill="1" applyBorder="1" applyAlignment="1" applyProtection="1">
      <alignment horizontal="center" vertical="center" wrapText="1"/>
      <protection locked="0"/>
    </xf>
    <xf numFmtId="0" fontId="5" fillId="2" borderId="72"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71" xfId="0" applyFont="1" applyFill="1" applyBorder="1" applyAlignment="1" applyProtection="1">
      <alignment horizontal="center" vertical="center" shrinkToFit="1"/>
      <protection locked="0"/>
    </xf>
    <xf numFmtId="0" fontId="5" fillId="2" borderId="72" xfId="0" applyFont="1" applyFill="1" applyBorder="1" applyAlignment="1" applyProtection="1">
      <alignment horizontal="center" vertical="center" shrinkToFit="1"/>
      <protection locked="0"/>
    </xf>
    <xf numFmtId="190" fontId="39" fillId="13" borderId="70" xfId="2" applyNumberFormat="1" applyFont="1" applyFill="1" applyBorder="1" applyAlignment="1" applyProtection="1">
      <alignment horizontal="right" vertical="center" shrinkToFit="1"/>
      <protection locked="0"/>
    </xf>
    <xf numFmtId="190" fontId="39" fillId="13" borderId="71" xfId="2" applyNumberFormat="1" applyFont="1" applyFill="1" applyBorder="1" applyAlignment="1" applyProtection="1">
      <alignment horizontal="right" vertical="center" shrinkToFit="1"/>
      <protection locked="0"/>
    </xf>
    <xf numFmtId="190" fontId="39" fillId="13" borderId="72" xfId="2" applyNumberFormat="1" applyFont="1" applyFill="1" applyBorder="1" applyAlignment="1" applyProtection="1">
      <alignment horizontal="right" vertical="center" shrinkToFit="1"/>
      <protection locked="0"/>
    </xf>
    <xf numFmtId="192" fontId="10" fillId="0" borderId="71" xfId="2" applyNumberFormat="1" applyFont="1" applyFill="1" applyBorder="1" applyAlignment="1" applyProtection="1">
      <alignment horizontal="center" shrinkToFit="1"/>
      <protection locked="0"/>
    </xf>
    <xf numFmtId="192" fontId="10" fillId="0" borderId="72" xfId="2" applyNumberFormat="1" applyFont="1" applyFill="1" applyBorder="1" applyAlignment="1" applyProtection="1">
      <alignment horizontal="center" shrinkToFit="1"/>
      <protection locked="0"/>
    </xf>
    <xf numFmtId="0" fontId="5" fillId="2" borderId="9"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11" borderId="9" xfId="0" applyFont="1" applyFill="1" applyBorder="1" applyAlignment="1" applyProtection="1">
      <alignment horizontal="center" vertical="center" wrapText="1"/>
      <protection locked="0"/>
    </xf>
    <xf numFmtId="0" fontId="5" fillId="11" borderId="6" xfId="0" applyFont="1" applyFill="1" applyBorder="1" applyAlignment="1" applyProtection="1">
      <alignment horizontal="center" vertical="center" wrapText="1"/>
      <protection locked="0"/>
    </xf>
    <xf numFmtId="0" fontId="5" fillId="11" borderId="75" xfId="0" applyFont="1" applyFill="1" applyBorder="1" applyAlignment="1" applyProtection="1">
      <alignment horizontal="center" vertical="center" wrapText="1"/>
      <protection locked="0"/>
    </xf>
    <xf numFmtId="0" fontId="5" fillId="11" borderId="12" xfId="0" applyFont="1" applyFill="1" applyBorder="1" applyAlignment="1" applyProtection="1">
      <alignment horizontal="center" vertical="center" wrapText="1"/>
      <protection locked="0"/>
    </xf>
    <xf numFmtId="49" fontId="5" fillId="11" borderId="9" xfId="0" applyNumberFormat="1" applyFont="1" applyFill="1" applyBorder="1" applyAlignment="1" applyProtection="1">
      <alignment horizontal="center"/>
      <protection locked="0"/>
    </xf>
    <xf numFmtId="49" fontId="5" fillId="11" borderId="6" xfId="0" applyNumberFormat="1" applyFont="1" applyFill="1" applyBorder="1" applyAlignment="1" applyProtection="1">
      <alignment horizontal="center"/>
      <protection locked="0"/>
    </xf>
    <xf numFmtId="49" fontId="5" fillId="11" borderId="75" xfId="0" applyNumberFormat="1" applyFont="1" applyFill="1" applyBorder="1" applyAlignment="1" applyProtection="1">
      <alignment horizontal="center"/>
      <protection locked="0"/>
    </xf>
    <xf numFmtId="49" fontId="5" fillId="11" borderId="5" xfId="0" applyNumberFormat="1" applyFont="1" applyFill="1" applyBorder="1" applyAlignment="1" applyProtection="1">
      <alignment horizontal="center"/>
      <protection locked="0"/>
    </xf>
    <xf numFmtId="49" fontId="5" fillId="11" borderId="12" xfId="0" applyNumberFormat="1" applyFont="1" applyFill="1" applyBorder="1" applyAlignment="1" applyProtection="1">
      <alignment horizontal="center"/>
      <protection locked="0"/>
    </xf>
    <xf numFmtId="49" fontId="5" fillId="11" borderId="13" xfId="0" applyNumberFormat="1" applyFont="1" applyFill="1" applyBorder="1" applyAlignment="1" applyProtection="1">
      <alignment horizontal="center"/>
      <protection locked="0"/>
    </xf>
    <xf numFmtId="210" fontId="39" fillId="11" borderId="9" xfId="2" applyNumberFormat="1" applyFont="1" applyFill="1" applyBorder="1" applyAlignment="1" applyProtection="1">
      <alignment horizontal="center" shrinkToFit="1"/>
      <protection locked="0"/>
    </xf>
    <xf numFmtId="210" fontId="39" fillId="11" borderId="6" xfId="2" applyNumberFormat="1" applyFont="1" applyFill="1" applyBorder="1" applyAlignment="1" applyProtection="1">
      <alignment horizontal="center" shrinkToFit="1"/>
      <protection locked="0"/>
    </xf>
    <xf numFmtId="210" fontId="39" fillId="11" borderId="75" xfId="2" applyNumberFormat="1" applyFont="1" applyFill="1" applyBorder="1" applyAlignment="1" applyProtection="1">
      <alignment horizontal="center" shrinkToFit="1"/>
      <protection locked="0"/>
    </xf>
    <xf numFmtId="210" fontId="39" fillId="11" borderId="5" xfId="2" applyNumberFormat="1" applyFont="1" applyFill="1" applyBorder="1" applyAlignment="1" applyProtection="1">
      <alignment horizontal="center" shrinkToFit="1"/>
      <protection locked="0"/>
    </xf>
    <xf numFmtId="210" fontId="39" fillId="11" borderId="12" xfId="2" applyNumberFormat="1" applyFont="1" applyFill="1" applyBorder="1" applyAlignment="1" applyProtection="1">
      <alignment horizontal="center" shrinkToFit="1"/>
      <protection locked="0"/>
    </xf>
    <xf numFmtId="210" fontId="39" fillId="11" borderId="13" xfId="2" applyNumberFormat="1" applyFont="1" applyFill="1" applyBorder="1" applyAlignment="1" applyProtection="1">
      <alignment horizontal="center" shrinkToFit="1"/>
      <protection locked="0"/>
    </xf>
    <xf numFmtId="49" fontId="5" fillId="6" borderId="9" xfId="0" applyNumberFormat="1" applyFont="1" applyFill="1" applyBorder="1" applyAlignment="1" applyProtection="1">
      <alignment horizontal="center"/>
      <protection locked="0"/>
    </xf>
    <xf numFmtId="49" fontId="5" fillId="6" borderId="6" xfId="0" applyNumberFormat="1" applyFont="1" applyFill="1" applyBorder="1" applyAlignment="1" applyProtection="1">
      <alignment horizontal="center"/>
      <protection locked="0"/>
    </xf>
    <xf numFmtId="49" fontId="5" fillId="6" borderId="75" xfId="0" applyNumberFormat="1" applyFont="1" applyFill="1" applyBorder="1" applyAlignment="1" applyProtection="1">
      <alignment horizontal="center"/>
      <protection locked="0"/>
    </xf>
    <xf numFmtId="49" fontId="5" fillId="6" borderId="5" xfId="0" applyNumberFormat="1" applyFont="1" applyFill="1" applyBorder="1" applyAlignment="1" applyProtection="1">
      <alignment horizontal="center"/>
      <protection locked="0"/>
    </xf>
    <xf numFmtId="49" fontId="5" fillId="6" borderId="12" xfId="0" applyNumberFormat="1" applyFont="1" applyFill="1" applyBorder="1" applyAlignment="1" applyProtection="1">
      <alignment horizontal="center"/>
      <protection locked="0"/>
    </xf>
    <xf numFmtId="49" fontId="5" fillId="6" borderId="13" xfId="0" applyNumberFormat="1" applyFont="1" applyFill="1" applyBorder="1" applyAlignment="1" applyProtection="1">
      <alignment horizontal="center"/>
      <protection locked="0"/>
    </xf>
    <xf numFmtId="0" fontId="5" fillId="2" borderId="94" xfId="0" applyFont="1" applyFill="1" applyBorder="1" applyAlignment="1" applyProtection="1">
      <alignment horizontal="center" vertical="center" wrapText="1"/>
      <protection locked="0"/>
    </xf>
    <xf numFmtId="211" fontId="39" fillId="6" borderId="95" xfId="2" applyNumberFormat="1" applyFont="1" applyFill="1" applyBorder="1" applyAlignment="1" applyProtection="1">
      <alignment horizontal="right" vertical="center" shrinkToFit="1"/>
      <protection locked="0"/>
    </xf>
    <xf numFmtId="211" fontId="39" fillId="6" borderId="96" xfId="2" applyNumberFormat="1" applyFont="1" applyFill="1" applyBorder="1" applyAlignment="1" applyProtection="1">
      <alignment horizontal="right" vertical="center" shrinkToFit="1"/>
      <protection locked="0"/>
    </xf>
    <xf numFmtId="0" fontId="5" fillId="0" borderId="11" xfId="0" quotePrefix="1" applyFont="1" applyBorder="1" applyAlignment="1" applyProtection="1">
      <alignment horizontal="center" vertical="center"/>
      <protection locked="0"/>
    </xf>
    <xf numFmtId="0" fontId="5" fillId="0" borderId="8" xfId="0" quotePrefix="1" applyFont="1" applyBorder="1" applyAlignment="1" applyProtection="1">
      <alignment horizontal="center" vertical="center"/>
      <protection locked="0"/>
    </xf>
    <xf numFmtId="0" fontId="18" fillId="15" borderId="69" xfId="0" applyFont="1" applyFill="1" applyBorder="1" applyAlignment="1" applyProtection="1">
      <alignment horizontal="center" vertical="center"/>
      <protection locked="0"/>
    </xf>
    <xf numFmtId="0" fontId="5" fillId="15" borderId="69" xfId="0" applyFont="1" applyFill="1" applyBorder="1" applyAlignment="1" applyProtection="1">
      <alignment horizontal="center" vertical="center"/>
      <protection locked="0"/>
    </xf>
    <xf numFmtId="195" fontId="6" fillId="3" borderId="15" xfId="0" applyNumberFormat="1" applyFont="1" applyFill="1" applyBorder="1" applyAlignment="1" applyProtection="1">
      <alignment horizontal="right" vertical="center" shrinkToFit="1"/>
      <protection locked="0"/>
    </xf>
    <xf numFmtId="195" fontId="6" fillId="3" borderId="4" xfId="0" applyNumberFormat="1" applyFont="1" applyFill="1" applyBorder="1" applyAlignment="1" applyProtection="1">
      <alignment horizontal="right" vertical="center" shrinkToFit="1"/>
      <protection locked="0"/>
    </xf>
    <xf numFmtId="0" fontId="6" fillId="3" borderId="1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16"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5" fillId="0" borderId="69" xfId="0" applyFont="1" applyBorder="1" applyAlignment="1" applyProtection="1">
      <alignment horizontal="left" vertical="center" shrinkToFit="1"/>
      <protection locked="0"/>
    </xf>
    <xf numFmtId="212" fontId="39" fillId="0" borderId="69" xfId="2" applyNumberFormat="1" applyFont="1" applyFill="1" applyBorder="1" applyAlignment="1" applyProtection="1">
      <alignment horizontal="right" vertical="center" shrinkToFit="1"/>
      <protection locked="0"/>
    </xf>
    <xf numFmtId="0" fontId="18" fillId="0" borderId="11" xfId="0" quotePrefix="1" applyFont="1" applyBorder="1" applyAlignment="1" applyProtection="1">
      <alignment horizontal="center" vertical="center"/>
      <protection locked="0"/>
    </xf>
    <xf numFmtId="0" fontId="52" fillId="0" borderId="69" xfId="10" applyFont="1" applyBorder="1" applyAlignment="1">
      <alignment horizontal="center" vertical="center" wrapText="1"/>
    </xf>
    <xf numFmtId="0" fontId="5" fillId="2" borderId="69" xfId="0" applyFont="1" applyFill="1" applyBorder="1" applyAlignment="1">
      <alignment horizontal="center" vertical="center"/>
    </xf>
    <xf numFmtId="0" fontId="5" fillId="2" borderId="69" xfId="0" applyFont="1" applyFill="1" applyBorder="1" applyAlignment="1">
      <alignment horizontal="center" vertical="center" wrapText="1"/>
    </xf>
    <xf numFmtId="0" fontId="5" fillId="11" borderId="70" xfId="0" applyFont="1" applyFill="1" applyBorder="1" applyAlignment="1">
      <alignment horizontal="center" vertical="center"/>
    </xf>
    <xf numFmtId="0" fontId="5" fillId="11" borderId="71" xfId="0" applyFont="1" applyFill="1" applyBorder="1" applyAlignment="1">
      <alignment horizontal="center" vertical="center"/>
    </xf>
    <xf numFmtId="0" fontId="25" fillId="11" borderId="70" xfId="0" applyFont="1" applyFill="1" applyBorder="1" applyAlignment="1">
      <alignment horizontal="center" vertical="center" wrapText="1"/>
    </xf>
    <xf numFmtId="0" fontId="25" fillId="11" borderId="71" xfId="0" applyFont="1" applyFill="1" applyBorder="1" applyAlignment="1">
      <alignment horizontal="center" vertical="center" wrapText="1"/>
    </xf>
    <xf numFmtId="213" fontId="54" fillId="13" borderId="70" xfId="20" applyNumberFormat="1" applyFont="1" applyFill="1" applyBorder="1" applyAlignment="1">
      <alignment horizontal="center" vertical="center" shrinkToFit="1"/>
    </xf>
    <xf numFmtId="213" fontId="54" fillId="13" borderId="72" xfId="20" applyNumberFormat="1" applyFont="1" applyFill="1" applyBorder="1" applyAlignment="1">
      <alignment horizontal="center" vertical="center" shrinkToFit="1"/>
    </xf>
    <xf numFmtId="0" fontId="52" fillId="0" borderId="69" xfId="10" applyFont="1" applyBorder="1" applyAlignment="1">
      <alignment horizontal="center" vertical="center"/>
    </xf>
    <xf numFmtId="0" fontId="53" fillId="11" borderId="69" xfId="10" applyFont="1" applyFill="1" applyBorder="1" applyAlignment="1">
      <alignment horizontal="center" vertical="center"/>
    </xf>
    <xf numFmtId="0" fontId="55" fillId="11" borderId="69" xfId="20" applyFont="1" applyFill="1" applyBorder="1" applyAlignment="1">
      <alignment horizontal="center" vertical="center"/>
    </xf>
    <xf numFmtId="38" fontId="56" fillId="0" borderId="9" xfId="2" applyFont="1" applyFill="1" applyBorder="1" applyAlignment="1" applyProtection="1">
      <alignment horizontal="center" shrinkToFit="1"/>
    </xf>
    <xf numFmtId="38" fontId="56" fillId="0" borderId="6" xfId="2" applyFont="1" applyFill="1" applyBorder="1" applyAlignment="1" applyProtection="1">
      <alignment horizontal="center" shrinkToFit="1"/>
    </xf>
    <xf numFmtId="38" fontId="56" fillId="0" borderId="5" xfId="2" applyFont="1" applyFill="1" applyBorder="1" applyAlignment="1" applyProtection="1">
      <alignment horizontal="center" shrinkToFit="1"/>
    </xf>
    <xf numFmtId="38" fontId="56" fillId="0" borderId="12" xfId="2" applyFont="1" applyFill="1" applyBorder="1" applyAlignment="1" applyProtection="1">
      <alignment horizontal="center" shrinkToFit="1"/>
    </xf>
    <xf numFmtId="192" fontId="10" fillId="0" borderId="6" xfId="2" applyNumberFormat="1" applyFont="1" applyFill="1" applyBorder="1" applyAlignment="1" applyProtection="1">
      <alignment horizontal="center" shrinkToFit="1"/>
    </xf>
    <xf numFmtId="192" fontId="10" fillId="0" borderId="75" xfId="2" applyNumberFormat="1" applyFont="1" applyFill="1" applyBorder="1" applyAlignment="1" applyProtection="1">
      <alignment horizontal="center" shrinkToFit="1"/>
    </xf>
    <xf numFmtId="192" fontId="10" fillId="0" borderId="12" xfId="2" applyNumberFormat="1" applyFont="1" applyFill="1" applyBorder="1" applyAlignment="1" applyProtection="1">
      <alignment horizontal="center" shrinkToFit="1"/>
    </xf>
    <xf numFmtId="192" fontId="10" fillId="0" borderId="13" xfId="2" applyNumberFormat="1" applyFont="1" applyFill="1" applyBorder="1" applyAlignment="1" applyProtection="1">
      <alignment horizontal="center" shrinkToFit="1"/>
    </xf>
    <xf numFmtId="181" fontId="39" fillId="6" borderId="9" xfId="0" applyNumberFormat="1" applyFont="1" applyFill="1" applyBorder="1" applyAlignment="1">
      <alignment horizontal="center" shrinkToFit="1"/>
    </xf>
    <xf numFmtId="181" fontId="39" fillId="6" borderId="6" xfId="0" applyNumberFormat="1" applyFont="1" applyFill="1" applyBorder="1" applyAlignment="1">
      <alignment horizontal="center" shrinkToFit="1"/>
    </xf>
    <xf numFmtId="181" fontId="39" fillId="6" borderId="75" xfId="0" applyNumberFormat="1" applyFont="1" applyFill="1" applyBorder="1" applyAlignment="1">
      <alignment horizontal="center" shrinkToFit="1"/>
    </xf>
    <xf numFmtId="181" fontId="39" fillId="6" borderId="5" xfId="0" applyNumberFormat="1" applyFont="1" applyFill="1" applyBorder="1" applyAlignment="1">
      <alignment horizontal="center" shrinkToFit="1"/>
    </xf>
    <xf numFmtId="181" fontId="39" fillId="6" borderId="12" xfId="0" applyNumberFormat="1" applyFont="1" applyFill="1" applyBorder="1" applyAlignment="1">
      <alignment horizontal="center" shrinkToFit="1"/>
    </xf>
    <xf numFmtId="181" fontId="39" fillId="6" borderId="13" xfId="0" applyNumberFormat="1" applyFont="1" applyFill="1" applyBorder="1" applyAlignment="1">
      <alignment horizontal="center" shrinkToFit="1"/>
    </xf>
    <xf numFmtId="0" fontId="7" fillId="2" borderId="9" xfId="0" applyFont="1" applyFill="1" applyBorder="1" applyAlignment="1" applyProtection="1">
      <alignment horizontal="center" vertical="center" wrapText="1" shrinkToFit="1"/>
      <protection locked="0"/>
    </xf>
    <xf numFmtId="0" fontId="7" fillId="2" borderId="75" xfId="0" applyFont="1" applyFill="1" applyBorder="1" applyAlignment="1" applyProtection="1">
      <alignment horizontal="center" vertical="center" wrapText="1" shrinkToFit="1"/>
      <protection locked="0"/>
    </xf>
    <xf numFmtId="0" fontId="7" fillId="2" borderId="5" xfId="0" applyFont="1" applyFill="1" applyBorder="1" applyAlignment="1" applyProtection="1">
      <alignment horizontal="center" vertical="center" wrapText="1" shrinkToFit="1"/>
      <protection locked="0"/>
    </xf>
    <xf numFmtId="0" fontId="7" fillId="2" borderId="13" xfId="0" applyFont="1" applyFill="1" applyBorder="1" applyAlignment="1" applyProtection="1">
      <alignment horizontal="center" vertical="center" wrapText="1" shrinkToFit="1"/>
      <protection locked="0"/>
    </xf>
    <xf numFmtId="9" fontId="5" fillId="11" borderId="9" xfId="0" applyNumberFormat="1" applyFont="1" applyFill="1" applyBorder="1" applyAlignment="1" applyProtection="1">
      <alignment horizontal="right"/>
      <protection locked="0"/>
    </xf>
    <xf numFmtId="9" fontId="5" fillId="11" borderId="6" xfId="0" applyNumberFormat="1" applyFont="1" applyFill="1" applyBorder="1" applyAlignment="1" applyProtection="1">
      <alignment horizontal="right"/>
      <protection locked="0"/>
    </xf>
    <xf numFmtId="9" fontId="5" fillId="11" borderId="75" xfId="0" applyNumberFormat="1" applyFont="1" applyFill="1" applyBorder="1" applyAlignment="1" applyProtection="1">
      <alignment horizontal="right"/>
      <protection locked="0"/>
    </xf>
    <xf numFmtId="9" fontId="5" fillId="11" borderId="5" xfId="0" applyNumberFormat="1" applyFont="1" applyFill="1" applyBorder="1" applyAlignment="1" applyProtection="1">
      <alignment horizontal="right"/>
      <protection locked="0"/>
    </xf>
    <xf numFmtId="9" fontId="5" fillId="11" borderId="12" xfId="0" applyNumberFormat="1" applyFont="1" applyFill="1" applyBorder="1" applyAlignment="1" applyProtection="1">
      <alignment horizontal="right"/>
      <protection locked="0"/>
    </xf>
    <xf numFmtId="9" fontId="5" fillId="11" borderId="13" xfId="0" applyNumberFormat="1" applyFont="1" applyFill="1" applyBorder="1" applyAlignment="1" applyProtection="1">
      <alignment horizontal="right"/>
      <protection locked="0"/>
    </xf>
    <xf numFmtId="210" fontId="39" fillId="11" borderId="101" xfId="2" applyNumberFormat="1" applyFont="1" applyFill="1" applyBorder="1" applyAlignment="1" applyProtection="1">
      <alignment horizontal="center" shrinkToFit="1"/>
      <protection locked="0"/>
    </xf>
    <xf numFmtId="210" fontId="39" fillId="11" borderId="103" xfId="2" applyNumberFormat="1" applyFont="1" applyFill="1" applyBorder="1" applyAlignment="1" applyProtection="1">
      <alignment horizontal="center" shrinkToFit="1"/>
      <protection locked="0"/>
    </xf>
    <xf numFmtId="38" fontId="56" fillId="0" borderId="101" xfId="2" applyFont="1" applyFill="1" applyBorder="1" applyAlignment="1" applyProtection="1">
      <alignment horizontal="center" shrinkToFit="1"/>
    </xf>
    <xf numFmtId="38" fontId="56" fillId="0" borderId="102" xfId="2" applyFont="1" applyFill="1" applyBorder="1" applyAlignment="1" applyProtection="1">
      <alignment horizontal="center" shrinkToFit="1"/>
    </xf>
    <xf numFmtId="181" fontId="39" fillId="6" borderId="24" xfId="0" applyNumberFormat="1" applyFont="1" applyFill="1" applyBorder="1" applyAlignment="1">
      <alignment horizontal="center" shrinkToFit="1"/>
    </xf>
    <xf numFmtId="181" fontId="39" fillId="6" borderId="52" xfId="0" applyNumberFormat="1" applyFont="1" applyFill="1" applyBorder="1" applyAlignment="1">
      <alignment horizontal="center" shrinkToFit="1"/>
    </xf>
    <xf numFmtId="181" fontId="39" fillId="6" borderId="53" xfId="0" applyNumberFormat="1" applyFont="1" applyFill="1" applyBorder="1" applyAlignment="1">
      <alignment horizontal="center" shrinkToFit="1"/>
    </xf>
    <xf numFmtId="9" fontId="5" fillId="6" borderId="24" xfId="0" applyNumberFormat="1" applyFont="1" applyFill="1" applyBorder="1" applyAlignment="1" applyProtection="1">
      <alignment horizontal="center"/>
      <protection locked="0"/>
    </xf>
    <xf numFmtId="9" fontId="5" fillId="6" borderId="52" xfId="0" applyNumberFormat="1" applyFont="1" applyFill="1" applyBorder="1" applyAlignment="1" applyProtection="1">
      <alignment horizontal="center"/>
      <protection locked="0"/>
    </xf>
    <xf numFmtId="9" fontId="5" fillId="6" borderId="53" xfId="0" applyNumberFormat="1" applyFont="1" applyFill="1" applyBorder="1" applyAlignment="1" applyProtection="1">
      <alignment horizontal="center"/>
      <protection locked="0"/>
    </xf>
    <xf numFmtId="9" fontId="5" fillId="11" borderId="101" xfId="0" applyNumberFormat="1" applyFont="1" applyFill="1" applyBorder="1" applyAlignment="1" applyProtection="1">
      <alignment horizontal="right"/>
      <protection locked="0"/>
    </xf>
    <xf numFmtId="9" fontId="5" fillId="11" borderId="102" xfId="0" applyNumberFormat="1" applyFont="1" applyFill="1" applyBorder="1" applyAlignment="1" applyProtection="1">
      <alignment horizontal="right"/>
      <protection locked="0"/>
    </xf>
    <xf numFmtId="9" fontId="5" fillId="11" borderId="103" xfId="0" applyNumberFormat="1" applyFont="1" applyFill="1" applyBorder="1" applyAlignment="1" applyProtection="1">
      <alignment horizontal="right"/>
      <protection locked="0"/>
    </xf>
    <xf numFmtId="0" fontId="5" fillId="2" borderId="24"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wrapText="1"/>
      <protection locked="0"/>
    </xf>
    <xf numFmtId="0" fontId="5" fillId="2" borderId="53" xfId="0" applyFont="1" applyFill="1" applyBorder="1" applyAlignment="1" applyProtection="1">
      <alignment horizontal="center" vertical="center" wrapText="1"/>
      <protection locked="0"/>
    </xf>
    <xf numFmtId="210" fontId="39" fillId="6" borderId="24" xfId="2" applyNumberFormat="1" applyFont="1" applyFill="1" applyBorder="1" applyAlignment="1" applyProtection="1">
      <alignment horizontal="center" shrinkToFit="1"/>
    </xf>
    <xf numFmtId="210" fontId="39" fillId="6" borderId="53" xfId="2" applyNumberFormat="1" applyFont="1" applyFill="1" applyBorder="1" applyAlignment="1" applyProtection="1">
      <alignment horizontal="center" shrinkToFit="1"/>
    </xf>
    <xf numFmtId="0" fontId="57" fillId="0" borderId="24" xfId="2" applyNumberFormat="1" applyFont="1" applyFill="1" applyBorder="1" applyAlignment="1" applyProtection="1">
      <alignment horizontal="center" shrinkToFit="1"/>
    </xf>
    <xf numFmtId="0" fontId="57" fillId="0" borderId="52" xfId="2" applyNumberFormat="1" applyFont="1" applyFill="1" applyBorder="1" applyAlignment="1" applyProtection="1">
      <alignment horizontal="center" shrinkToFit="1"/>
    </xf>
    <xf numFmtId="192" fontId="10" fillId="0" borderId="102" xfId="2" applyNumberFormat="1" applyFont="1" applyFill="1" applyBorder="1" applyAlignment="1" applyProtection="1">
      <alignment horizontal="center" shrinkToFit="1"/>
    </xf>
    <xf numFmtId="192" fontId="10" fillId="0" borderId="103" xfId="2" applyNumberFormat="1" applyFont="1" applyFill="1" applyBorder="1" applyAlignment="1" applyProtection="1">
      <alignment horizontal="center" shrinkToFit="1"/>
    </xf>
    <xf numFmtId="181" fontId="39" fillId="6" borderId="101" xfId="0" applyNumberFormat="1" applyFont="1" applyFill="1" applyBorder="1" applyAlignment="1">
      <alignment horizontal="center" shrinkToFit="1"/>
    </xf>
    <xf numFmtId="181" fontId="39" fillId="6" borderId="102" xfId="0" applyNumberFormat="1" applyFont="1" applyFill="1" applyBorder="1" applyAlignment="1">
      <alignment horizontal="center" shrinkToFit="1"/>
    </xf>
    <xf numFmtId="181" fontId="39" fillId="6" borderId="103" xfId="0" applyNumberFormat="1" applyFont="1" applyFill="1" applyBorder="1" applyAlignment="1">
      <alignment horizontal="center" shrinkToFit="1"/>
    </xf>
    <xf numFmtId="0" fontId="5" fillId="2" borderId="101" xfId="0" applyFont="1" applyFill="1" applyBorder="1" applyAlignment="1" applyProtection="1">
      <alignment horizontal="center" vertical="center" wrapText="1"/>
      <protection locked="0"/>
    </xf>
    <xf numFmtId="0" fontId="5" fillId="2" borderId="102" xfId="0" applyFont="1" applyFill="1" applyBorder="1" applyAlignment="1" applyProtection="1">
      <alignment horizontal="center" vertical="center" wrapText="1"/>
      <protection locked="0"/>
    </xf>
    <xf numFmtId="0" fontId="5" fillId="2" borderId="103" xfId="0" applyFont="1" applyFill="1" applyBorder="1" applyAlignment="1" applyProtection="1">
      <alignment horizontal="center" vertical="center" wrapText="1"/>
      <protection locked="0"/>
    </xf>
    <xf numFmtId="0" fontId="43" fillId="5" borderId="12" xfId="0" applyFont="1" applyFill="1" applyBorder="1" applyAlignment="1">
      <alignment horizontal="center" vertical="center"/>
    </xf>
    <xf numFmtId="0" fontId="21" fillId="9" borderId="89" xfId="0" applyFont="1" applyFill="1" applyBorder="1" applyAlignment="1">
      <alignment vertical="center" wrapText="1"/>
    </xf>
    <xf numFmtId="0" fontId="21" fillId="9" borderId="41" xfId="0" applyFont="1" applyFill="1" applyBorder="1" applyAlignment="1">
      <alignment vertical="center" wrapText="1"/>
    </xf>
    <xf numFmtId="0" fontId="43" fillId="0" borderId="8" xfId="0" applyFont="1" applyBorder="1" applyAlignment="1">
      <alignment vertical="center" wrapText="1"/>
    </xf>
    <xf numFmtId="0" fontId="43" fillId="0" borderId="11" xfId="0" applyFont="1" applyBorder="1" applyAlignment="1">
      <alignment horizontal="left" vertical="center" indent="1"/>
    </xf>
    <xf numFmtId="0" fontId="43" fillId="0" borderId="0" xfId="0" applyFont="1" applyAlignment="1">
      <alignment horizontal="left" vertical="center" indent="1"/>
    </xf>
    <xf numFmtId="0" fontId="43" fillId="0" borderId="8" xfId="0" applyFont="1" applyBorder="1" applyAlignment="1">
      <alignment horizontal="left" vertical="center" indent="1"/>
    </xf>
    <xf numFmtId="0" fontId="48" fillId="0" borderId="11" xfId="0" applyFont="1" applyBorder="1" applyAlignment="1">
      <alignment horizontal="left" vertical="center" indent="2"/>
    </xf>
    <xf numFmtId="0" fontId="48" fillId="0" borderId="0" xfId="0" applyFont="1" applyAlignment="1">
      <alignment horizontal="left" vertical="center" indent="2"/>
    </xf>
    <xf numFmtId="0" fontId="48" fillId="0" borderId="8" xfId="0" applyFont="1" applyBorder="1" applyAlignment="1">
      <alignment horizontal="left" vertical="center" indent="2"/>
    </xf>
    <xf numFmtId="0" fontId="44" fillId="9" borderId="66" xfId="5" applyFont="1" applyFill="1" applyBorder="1" applyAlignment="1">
      <alignment horizontal="center" vertical="center"/>
    </xf>
    <xf numFmtId="0" fontId="44" fillId="9" borderId="67" xfId="5" applyFont="1" applyFill="1" applyBorder="1" applyAlignment="1">
      <alignment horizontal="center" vertical="center"/>
    </xf>
    <xf numFmtId="0" fontId="44" fillId="9" borderId="68" xfId="5" applyFont="1" applyFill="1" applyBorder="1" applyAlignment="1">
      <alignment horizontal="center" vertical="center"/>
    </xf>
    <xf numFmtId="0" fontId="48" fillId="0" borderId="11" xfId="0" applyFont="1" applyBorder="1">
      <alignment vertical="center"/>
    </xf>
    <xf numFmtId="0" fontId="48" fillId="0" borderId="0" xfId="0" applyFont="1">
      <alignment vertical="center"/>
    </xf>
    <xf numFmtId="0" fontId="48" fillId="0" borderId="8" xfId="0" applyFont="1" applyBorder="1">
      <alignment vertical="center"/>
    </xf>
    <xf numFmtId="0" fontId="43" fillId="0" borderId="11" xfId="0" applyFont="1" applyBorder="1">
      <alignment vertical="center"/>
    </xf>
    <xf numFmtId="0" fontId="43" fillId="0" borderId="0" xfId="0" applyFont="1">
      <alignment vertical="center"/>
    </xf>
    <xf numFmtId="0" fontId="43" fillId="0" borderId="8" xfId="0" applyFont="1" applyBorder="1">
      <alignment vertical="center"/>
    </xf>
    <xf numFmtId="0" fontId="44" fillId="8" borderId="73" xfId="5" applyFont="1" applyFill="1" applyBorder="1" applyAlignment="1">
      <alignment horizontal="center" vertical="center"/>
    </xf>
    <xf numFmtId="0" fontId="44" fillId="8" borderId="74" xfId="5" applyFont="1" applyFill="1" applyBorder="1" applyAlignment="1">
      <alignment horizontal="center" vertical="center"/>
    </xf>
    <xf numFmtId="0" fontId="5" fillId="0" borderId="75" xfId="0" applyFont="1" applyBorder="1" applyAlignment="1" applyProtection="1">
      <alignment horizontal="center" vertical="center" wrapText="1"/>
      <protection locked="0"/>
    </xf>
    <xf numFmtId="210" fontId="39" fillId="11" borderId="76" xfId="2" applyNumberFormat="1" applyFont="1" applyFill="1" applyBorder="1" applyAlignment="1" applyProtection="1">
      <alignment horizontal="right" vertical="center" shrinkToFit="1"/>
    </xf>
    <xf numFmtId="210" fontId="39" fillId="11" borderId="5" xfId="2" applyNumberFormat="1" applyFont="1" applyFill="1" applyBorder="1" applyAlignment="1" applyProtection="1">
      <alignment horizontal="right" vertical="center" shrinkToFit="1"/>
    </xf>
    <xf numFmtId="210" fontId="39" fillId="11" borderId="12" xfId="2" applyNumberFormat="1" applyFont="1" applyFill="1" applyBorder="1" applyAlignment="1" applyProtection="1">
      <alignment horizontal="right" vertical="center" shrinkToFit="1"/>
    </xf>
    <xf numFmtId="210" fontId="39" fillId="11" borderId="13" xfId="2" applyNumberFormat="1" applyFont="1" applyFill="1" applyBorder="1" applyAlignment="1" applyProtection="1">
      <alignment horizontal="right" vertical="center" shrinkToFit="1"/>
    </xf>
    <xf numFmtId="210" fontId="39" fillId="11" borderId="11" xfId="2" applyNumberFormat="1" applyFont="1" applyFill="1" applyBorder="1" applyAlignment="1" applyProtection="1">
      <alignment horizontal="right" vertical="center" shrinkToFit="1"/>
    </xf>
    <xf numFmtId="210" fontId="39" fillId="11" borderId="0" xfId="2" applyNumberFormat="1" applyFont="1" applyFill="1" applyBorder="1" applyAlignment="1" applyProtection="1">
      <alignment horizontal="right" vertical="center" shrinkToFit="1"/>
    </xf>
    <xf numFmtId="210" fontId="39" fillId="11" borderId="8" xfId="2" applyNumberFormat="1" applyFont="1" applyFill="1" applyBorder="1" applyAlignment="1" applyProtection="1">
      <alignment horizontal="right" vertical="center" shrinkToFit="1"/>
    </xf>
    <xf numFmtId="210" fontId="39" fillId="13" borderId="9" xfId="2" applyNumberFormat="1" applyFont="1" applyFill="1" applyBorder="1" applyAlignment="1" applyProtection="1">
      <alignment horizontal="right" vertical="center" shrinkToFit="1"/>
    </xf>
    <xf numFmtId="210" fontId="39" fillId="13" borderId="6" xfId="2" applyNumberFormat="1" applyFont="1" applyFill="1" applyBorder="1" applyAlignment="1" applyProtection="1">
      <alignment horizontal="right" vertical="center" shrinkToFit="1"/>
    </xf>
    <xf numFmtId="210" fontId="39" fillId="13" borderId="75" xfId="2" applyNumberFormat="1" applyFont="1" applyFill="1" applyBorder="1" applyAlignment="1" applyProtection="1">
      <alignment horizontal="right" vertical="center" shrinkToFit="1"/>
    </xf>
    <xf numFmtId="210" fontId="39" fillId="11" borderId="70" xfId="2" applyNumberFormat="1" applyFont="1" applyFill="1" applyBorder="1" applyAlignment="1" applyProtection="1">
      <alignment horizontal="right" vertical="center" shrinkToFit="1"/>
    </xf>
    <xf numFmtId="210" fontId="39" fillId="11" borderId="71" xfId="2" applyNumberFormat="1" applyFont="1" applyFill="1" applyBorder="1" applyAlignment="1" applyProtection="1">
      <alignment horizontal="right" vertical="center" shrinkToFit="1"/>
    </xf>
    <xf numFmtId="210" fontId="39" fillId="11" borderId="72" xfId="2" applyNumberFormat="1" applyFont="1" applyFill="1" applyBorder="1" applyAlignment="1" applyProtection="1">
      <alignment horizontal="right" vertical="center" shrinkToFit="1"/>
    </xf>
    <xf numFmtId="181" fontId="39" fillId="6" borderId="69" xfId="0" applyNumberFormat="1" applyFont="1" applyFill="1" applyBorder="1" applyAlignment="1" applyProtection="1">
      <alignment horizontal="right" shrinkToFit="1"/>
    </xf>
    <xf numFmtId="9" fontId="5" fillId="6" borderId="9" xfId="0" applyNumberFormat="1" applyFont="1" applyFill="1" applyBorder="1" applyAlignment="1" applyProtection="1">
      <alignment horizontal="right"/>
    </xf>
    <xf numFmtId="9" fontId="5" fillId="6" borderId="6" xfId="0" applyNumberFormat="1" applyFont="1" applyFill="1" applyBorder="1" applyAlignment="1" applyProtection="1">
      <alignment horizontal="right"/>
    </xf>
    <xf numFmtId="9" fontId="5" fillId="6" borderId="75" xfId="0" applyNumberFormat="1" applyFont="1" applyFill="1" applyBorder="1" applyAlignment="1" applyProtection="1">
      <alignment horizontal="right"/>
    </xf>
    <xf numFmtId="9" fontId="5" fillId="6" borderId="5" xfId="0" applyNumberFormat="1" applyFont="1" applyFill="1" applyBorder="1" applyAlignment="1" applyProtection="1">
      <alignment horizontal="right"/>
    </xf>
    <xf numFmtId="9" fontId="5" fillId="6" borderId="12" xfId="0" applyNumberFormat="1" applyFont="1" applyFill="1" applyBorder="1" applyAlignment="1" applyProtection="1">
      <alignment horizontal="right"/>
    </xf>
    <xf numFmtId="9" fontId="5" fillId="6" borderId="13" xfId="0" applyNumberFormat="1" applyFont="1" applyFill="1" applyBorder="1" applyAlignment="1" applyProtection="1">
      <alignment horizontal="right"/>
    </xf>
    <xf numFmtId="176" fontId="39" fillId="0" borderId="9" xfId="2" applyNumberFormat="1" applyFont="1" applyFill="1" applyBorder="1" applyAlignment="1" applyProtection="1">
      <alignment horizontal="right" vertical="center" shrinkToFit="1"/>
      <protection locked="0"/>
    </xf>
    <xf numFmtId="176" fontId="39" fillId="0" borderId="6" xfId="2" applyNumberFormat="1" applyFont="1" applyFill="1" applyBorder="1" applyAlignment="1" applyProtection="1">
      <alignment horizontal="right" vertical="center" shrinkToFit="1"/>
      <protection locked="0"/>
    </xf>
    <xf numFmtId="192" fontId="10" fillId="0" borderId="75" xfId="2" applyNumberFormat="1" applyFont="1" applyFill="1" applyBorder="1" applyAlignment="1" applyProtection="1">
      <alignment horizontal="right" vertical="center" shrinkToFit="1"/>
      <protection locked="0"/>
    </xf>
    <xf numFmtId="176" fontId="39" fillId="0" borderId="5" xfId="2" applyNumberFormat="1" applyFont="1" applyFill="1" applyBorder="1" applyAlignment="1" applyProtection="1">
      <alignment horizontal="right" vertical="center" shrinkToFit="1"/>
      <protection locked="0"/>
    </xf>
    <xf numFmtId="176" fontId="39" fillId="0" borderId="12" xfId="2" applyNumberFormat="1" applyFont="1" applyFill="1" applyBorder="1" applyAlignment="1" applyProtection="1">
      <alignment horizontal="right" vertical="center" shrinkToFit="1"/>
      <protection locked="0"/>
    </xf>
    <xf numFmtId="192" fontId="10" fillId="0" borderId="13" xfId="2" applyNumberFormat="1" applyFont="1" applyFill="1" applyBorder="1" applyAlignment="1" applyProtection="1">
      <alignment horizontal="left" vertical="center" shrinkToFit="1"/>
      <protection locked="0"/>
    </xf>
    <xf numFmtId="176" fontId="39" fillId="0" borderId="11" xfId="2" applyNumberFormat="1" applyFont="1" applyFill="1" applyBorder="1" applyAlignment="1" applyProtection="1">
      <alignment horizontal="right" vertical="center" shrinkToFit="1"/>
      <protection locked="0"/>
    </xf>
    <xf numFmtId="176" fontId="39" fillId="0" borderId="0" xfId="2" applyNumberFormat="1" applyFont="1" applyFill="1" applyBorder="1" applyAlignment="1" applyProtection="1">
      <alignment horizontal="right" vertical="center" shrinkToFit="1"/>
      <protection locked="0"/>
    </xf>
    <xf numFmtId="187" fontId="39" fillId="0" borderId="97" xfId="2" applyNumberFormat="1" applyFont="1" applyFill="1" applyBorder="1" applyAlignment="1" applyProtection="1">
      <alignment horizontal="right" vertical="center" shrinkToFit="1"/>
      <protection locked="0"/>
    </xf>
    <xf numFmtId="187" fontId="39" fillId="0" borderId="98" xfId="2" applyNumberFormat="1" applyFont="1" applyFill="1" applyBorder="1" applyAlignment="1" applyProtection="1">
      <alignment horizontal="right" vertical="center" shrinkToFit="1"/>
      <protection locked="0"/>
    </xf>
    <xf numFmtId="187" fontId="39" fillId="0" borderId="99" xfId="2" applyNumberFormat="1" applyFont="1" applyFill="1" applyBorder="1" applyAlignment="1" applyProtection="1">
      <alignment horizontal="right" vertical="center" shrinkToFit="1"/>
      <protection locked="0"/>
    </xf>
    <xf numFmtId="202" fontId="39" fillId="6" borderId="96" xfId="2" applyNumberFormat="1" applyFont="1" applyFill="1" applyBorder="1" applyAlignment="1" applyProtection="1">
      <alignment horizontal="right" vertical="center" shrinkToFit="1"/>
      <protection locked="0"/>
    </xf>
    <xf numFmtId="202" fontId="39" fillId="6" borderId="100" xfId="2" applyNumberFormat="1" applyFont="1" applyFill="1" applyBorder="1" applyAlignment="1" applyProtection="1">
      <alignment horizontal="right" vertical="center" shrinkToFit="1"/>
      <protection locked="0"/>
    </xf>
    <xf numFmtId="187" fontId="39" fillId="0" borderId="49" xfId="2" applyNumberFormat="1" applyFont="1" applyFill="1" applyBorder="1" applyAlignment="1" applyProtection="1">
      <alignment horizontal="right" vertical="center" shrinkToFit="1"/>
      <protection locked="0"/>
    </xf>
    <xf numFmtId="187" fontId="39" fillId="0" borderId="54" xfId="2" applyNumberFormat="1" applyFont="1" applyFill="1" applyBorder="1" applyAlignment="1" applyProtection="1">
      <alignment horizontal="right" vertical="center" shrinkToFit="1"/>
      <protection locked="0"/>
    </xf>
    <xf numFmtId="187" fontId="39" fillId="0" borderId="50" xfId="2" applyNumberFormat="1" applyFont="1" applyFill="1" applyBorder="1" applyAlignment="1" applyProtection="1">
      <alignment horizontal="right" vertical="center" shrinkToFit="1"/>
      <protection locked="0"/>
    </xf>
    <xf numFmtId="186" fontId="39" fillId="0" borderId="70" xfId="2" applyNumberFormat="1" applyFont="1" applyFill="1" applyBorder="1" applyAlignment="1" applyProtection="1">
      <alignment horizontal="right" shrinkToFit="1"/>
      <protection locked="0"/>
    </xf>
    <xf numFmtId="186" fontId="39" fillId="0" borderId="71" xfId="2" applyNumberFormat="1" applyFont="1" applyFill="1" applyBorder="1" applyAlignment="1" applyProtection="1">
      <alignment horizontal="right" shrinkToFit="1"/>
      <protection locked="0"/>
    </xf>
    <xf numFmtId="181" fontId="39" fillId="6" borderId="76" xfId="0" applyNumberFormat="1" applyFont="1" applyFill="1" applyBorder="1" applyAlignment="1" applyProtection="1">
      <alignment vertical="center" shrinkToFit="1"/>
    </xf>
    <xf numFmtId="181" fontId="39" fillId="6" borderId="5" xfId="0" applyNumberFormat="1" applyFont="1" applyFill="1" applyBorder="1" applyAlignment="1" applyProtection="1">
      <alignment vertical="center" shrinkToFit="1"/>
    </xf>
    <xf numFmtId="181" fontId="39" fillId="6" borderId="12" xfId="0" applyNumberFormat="1" applyFont="1" applyFill="1" applyBorder="1" applyAlignment="1" applyProtection="1">
      <alignment vertical="center" shrinkToFit="1"/>
    </xf>
    <xf numFmtId="181" fontId="39" fillId="6" borderId="13" xfId="0" applyNumberFormat="1" applyFont="1" applyFill="1" applyBorder="1" applyAlignment="1" applyProtection="1">
      <alignment vertical="center" shrinkToFit="1"/>
    </xf>
    <xf numFmtId="181" fontId="39" fillId="6" borderId="11" xfId="0" applyNumberFormat="1" applyFont="1" applyFill="1" applyBorder="1" applyAlignment="1" applyProtection="1">
      <alignment vertical="center" shrinkToFit="1"/>
    </xf>
    <xf numFmtId="181" fontId="39" fillId="6" borderId="0" xfId="0" applyNumberFormat="1" applyFont="1" applyFill="1" applyAlignment="1" applyProtection="1">
      <alignment vertical="center" shrinkToFit="1"/>
    </xf>
    <xf numFmtId="181" fontId="39" fillId="6" borderId="8" xfId="0" applyNumberFormat="1" applyFont="1" applyFill="1" applyBorder="1" applyAlignment="1" applyProtection="1">
      <alignment vertical="center" shrinkToFit="1"/>
    </xf>
    <xf numFmtId="196" fontId="5" fillId="0" borderId="0" xfId="0" applyNumberFormat="1" applyFont="1" applyAlignment="1" applyProtection="1">
      <alignment horizontal="center" vertical="center"/>
    </xf>
    <xf numFmtId="194" fontId="6" fillId="0" borderId="15" xfId="0" applyNumberFormat="1" applyFont="1" applyBorder="1" applyAlignment="1" applyProtection="1">
      <alignment horizontal="right" vertical="center" shrinkToFit="1"/>
    </xf>
    <xf numFmtId="194" fontId="6" fillId="0" borderId="4" xfId="0" applyNumberFormat="1" applyFont="1" applyBorder="1" applyAlignment="1" applyProtection="1">
      <alignment horizontal="right" vertical="center" shrinkToFit="1"/>
    </xf>
    <xf numFmtId="195" fontId="6" fillId="0" borderId="15" xfId="0" applyNumberFormat="1" applyFont="1" applyBorder="1" applyAlignment="1" applyProtection="1">
      <alignment horizontal="right" vertical="center" shrinkToFit="1"/>
    </xf>
    <xf numFmtId="195" fontId="6" fillId="0" borderId="4" xfId="0" applyNumberFormat="1" applyFont="1" applyBorder="1" applyAlignment="1" applyProtection="1">
      <alignment horizontal="right" vertical="center" shrinkToFit="1"/>
    </xf>
    <xf numFmtId="9" fontId="6" fillId="6" borderId="70" xfId="1" applyFont="1" applyFill="1" applyBorder="1" applyAlignment="1" applyProtection="1">
      <alignment horizontal="right" vertical="center" shrinkToFit="1"/>
    </xf>
    <xf numFmtId="9" fontId="6" fillId="6" borderId="72" xfId="1" applyFont="1" applyFill="1" applyBorder="1" applyAlignment="1" applyProtection="1">
      <alignment horizontal="right" vertical="center" shrinkToFit="1"/>
    </xf>
    <xf numFmtId="194" fontId="6" fillId="0" borderId="1" xfId="0" applyNumberFormat="1" applyFont="1" applyBorder="1" applyAlignment="1" applyProtection="1">
      <alignment horizontal="right" vertical="center" shrinkToFit="1"/>
    </xf>
    <xf numFmtId="194" fontId="6" fillId="6" borderId="70" xfId="0" applyNumberFormat="1" applyFont="1" applyFill="1" applyBorder="1" applyAlignment="1" applyProtection="1">
      <alignment horizontal="right" vertical="center" shrinkToFit="1"/>
    </xf>
    <xf numFmtId="194" fontId="6" fillId="6" borderId="72" xfId="0" applyNumberFormat="1" applyFont="1" applyFill="1" applyBorder="1" applyAlignment="1" applyProtection="1">
      <alignment horizontal="right" vertical="center" shrinkToFit="1"/>
    </xf>
    <xf numFmtId="194" fontId="6" fillId="6" borderId="69" xfId="0" applyNumberFormat="1" applyFont="1" applyFill="1" applyBorder="1" applyAlignment="1" applyProtection="1">
      <alignment horizontal="right" vertical="center" shrinkToFit="1"/>
    </xf>
  </cellXfs>
  <cellStyles count="24">
    <cellStyle name="パーセント" xfId="1" builtinId="5"/>
    <cellStyle name="桁区切り" xfId="2" builtinId="6"/>
    <cellStyle name="桁区切り 2" xfId="3" xr:uid="{00000000-0005-0000-0000-000002000000}"/>
    <cellStyle name="桁区切り 2 2" xfId="18" xr:uid="{00000000-0005-0000-0000-000003000000}"/>
    <cellStyle name="桁区切り 2 2 2" xfId="23" xr:uid="{0543BD93-E627-4433-BB50-B793CB3EE23B}"/>
    <cellStyle name="桁区切り 3" xfId="22" xr:uid="{55728058-1E61-48CF-AA6D-D53A31C8BDD8}"/>
    <cellStyle name="標準" xfId="0" builtinId="0"/>
    <cellStyle name="標準 11" xfId="4" xr:uid="{00000000-0005-0000-0000-000005000000}"/>
    <cellStyle name="標準 2" xfId="5" xr:uid="{00000000-0005-0000-0000-000006000000}"/>
    <cellStyle name="標準 2 2" xfId="6" xr:uid="{00000000-0005-0000-0000-000007000000}"/>
    <cellStyle name="標準 2 2 2" xfId="21" xr:uid="{57C15567-1FBA-40B3-9C8F-CA4EA5579C21}"/>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3 3" xfId="17" xr:uid="{00000000-0005-0000-0000-00000C000000}"/>
    <cellStyle name="標準 3 4" xfId="16" xr:uid="{00000000-0005-0000-0000-00000D000000}"/>
    <cellStyle name="標準 4" xfId="11" xr:uid="{00000000-0005-0000-0000-00000E000000}"/>
    <cellStyle name="標準 4 2" xfId="20" xr:uid="{AA8DFFEC-F2D9-4529-88CA-53806EF37D33}"/>
    <cellStyle name="標準 5" xfId="19" xr:uid="{00000000-0005-0000-0000-00000F000000}"/>
    <cellStyle name="標準 7" xfId="12" xr:uid="{00000000-0005-0000-0000-000010000000}"/>
    <cellStyle name="標準 8" xfId="13" xr:uid="{00000000-0005-0000-0000-000011000000}"/>
    <cellStyle name="標準_⑤参考様式11,12号別紙(収支実績報告書（支援交付金））" xfId="14" xr:uid="{00000000-0005-0000-0000-000012000000}"/>
    <cellStyle name="標準_活動指針チェック表(記載例）181118_活動計画の記載要領v9（181214）別添３と５修正" xfId="15" xr:uid="{00000000-0005-0000-0000-000014000000}"/>
  </cellStyles>
  <dxfs count="2">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D966"/>
      <color rgb="FFFFE699"/>
      <color rgb="FFBFBFBF"/>
      <color rgb="FFF2F2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25</xdr:col>
      <xdr:colOff>54427</xdr:colOff>
      <xdr:row>153</xdr:row>
      <xdr:rowOff>266700</xdr:rowOff>
    </xdr:from>
    <xdr:ext cx="6331859" cy="607786"/>
    <xdr:sp macro="" textlink="">
      <xdr:nvSpPr>
        <xdr:cNvPr id="2" name="テキスト ボックス 1">
          <a:extLst>
            <a:ext uri="{FF2B5EF4-FFF2-40B4-BE49-F238E27FC236}">
              <a16:creationId xmlns:a16="http://schemas.microsoft.com/office/drawing/2014/main" id="{E91D0B6A-445C-4C5F-B398-50771863F59F}"/>
            </a:ext>
          </a:extLst>
        </xdr:cNvPr>
        <xdr:cNvSpPr txBox="1"/>
      </xdr:nvSpPr>
      <xdr:spPr>
        <a:xfrm>
          <a:off x="7052127" y="41573450"/>
          <a:ext cx="6331859" cy="607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どちらかを選択してください。</a:t>
          </a:r>
          <a:r>
            <a:rPr kumimoji="1" lang="ja-JP" altLang="en-US" sz="1100" i="0">
              <a:solidFill>
                <a:sysClr val="windowText" lastClr="000000"/>
              </a:solidFill>
              <a:latin typeface="メイリオ" panose="020B0604030504040204" pitchFamily="50" charset="-128"/>
              <a:ea typeface="メイリオ" panose="020B0604030504040204" pitchFamily="50" charset="-128"/>
            </a:rPr>
            <a:t>「農村環境保全活動を２テーマ以上」する場合、さらに、該当するテーマの計画策定及び実践活動について、上段の「１）施設の軽微な補修、農村環境保全活動」の「農村環境保全活動」の欄の必要な箇所に記入してください。</a:t>
          </a:r>
          <a:endParaRPr kumimoji="1" lang="ja-JP" altLang="en-US" sz="1100" b="1" i="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43</xdr:row>
      <xdr:rowOff>26958</xdr:rowOff>
    </xdr:from>
    <xdr:to>
      <xdr:col>19</xdr:col>
      <xdr:colOff>43301</xdr:colOff>
      <xdr:row>43</xdr:row>
      <xdr:rowOff>26958</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88</xdr:row>
      <xdr:rowOff>121867</xdr:rowOff>
    </xdr:from>
    <xdr:to>
      <xdr:col>15</xdr:col>
      <xdr:colOff>635000</xdr:colOff>
      <xdr:row>91</xdr:row>
      <xdr:rowOff>121227</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68</xdr:row>
      <xdr:rowOff>78341</xdr:rowOff>
    </xdr:from>
    <xdr:to>
      <xdr:col>17</xdr:col>
      <xdr:colOff>2370159</xdr:colOff>
      <xdr:row>73</xdr:row>
      <xdr:rowOff>130048</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87</xdr:row>
      <xdr:rowOff>0</xdr:rowOff>
    </xdr:from>
    <xdr:to>
      <xdr:col>18</xdr:col>
      <xdr:colOff>2304435</xdr:colOff>
      <xdr:row>91</xdr:row>
      <xdr:rowOff>51209</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3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21"/>
  <sheetViews>
    <sheetView tabSelected="1" view="pageBreakPreview" zoomScaleNormal="64" zoomScaleSheetLayoutView="100" workbookViewId="0">
      <selection activeCell="B66" sqref="B66:E66"/>
    </sheetView>
  </sheetViews>
  <sheetFormatPr defaultColWidth="4.08984375" defaultRowHeight="18" customHeight="1" x14ac:dyDescent="0.2"/>
  <cols>
    <col min="1" max="1" width="1.90625" style="94" customWidth="1"/>
    <col min="2" max="2" width="4.6328125" style="94" customWidth="1"/>
    <col min="3" max="3" width="8.7265625" style="94" customWidth="1"/>
    <col min="4" max="4" width="3.453125" style="94" customWidth="1"/>
    <col min="5" max="5" width="7.7265625" style="94" customWidth="1"/>
    <col min="6" max="6" width="3.453125" style="94" customWidth="1"/>
    <col min="7" max="7" width="7.7265625" style="94" customWidth="1"/>
    <col min="8" max="8" width="3.453125" style="94" customWidth="1"/>
    <col min="9" max="9" width="7.36328125" style="94" customWidth="1"/>
    <col min="10" max="10" width="3.453125" style="94" customWidth="1"/>
    <col min="11" max="11" width="8" style="94" customWidth="1"/>
    <col min="12" max="12" width="3.453125" style="94" customWidth="1"/>
    <col min="13" max="13" width="8" style="94" customWidth="1"/>
    <col min="14" max="14" width="7.36328125" style="94" customWidth="1"/>
    <col min="15" max="15" width="12.26953125" style="94" customWidth="1"/>
    <col min="16" max="16" width="2.6328125" style="94" customWidth="1"/>
    <col min="17" max="17" width="5.90625" style="94" customWidth="1"/>
    <col min="18" max="123" width="4.6328125" style="94" customWidth="1"/>
    <col min="124" max="256" width="8.6328125" style="94" customWidth="1"/>
    <col min="257" max="16384" width="4.08984375" style="94"/>
  </cols>
  <sheetData>
    <row r="1" spans="1:17" ht="18" customHeight="1" x14ac:dyDescent="0.2">
      <c r="A1" s="93" t="s">
        <v>248</v>
      </c>
    </row>
    <row r="2" spans="1:17" ht="18" customHeight="1" x14ac:dyDescent="0.2">
      <c r="A2" s="93" t="s">
        <v>499</v>
      </c>
      <c r="N2" s="94" t="s">
        <v>500</v>
      </c>
    </row>
    <row r="3" spans="1:17" s="95" customFormat="1" ht="42" customHeight="1" x14ac:dyDescent="0.2">
      <c r="D3" s="96"/>
      <c r="N3" s="451"/>
      <c r="O3" s="451"/>
    </row>
    <row r="4" spans="1:17" s="95" customFormat="1" ht="76.5" customHeight="1" x14ac:dyDescent="0.2">
      <c r="B4" s="419" t="s">
        <v>314</v>
      </c>
      <c r="C4" s="420"/>
      <c r="D4" s="420"/>
      <c r="E4" s="420"/>
      <c r="F4" s="420"/>
      <c r="G4" s="420"/>
      <c r="H4" s="420"/>
      <c r="I4" s="420"/>
      <c r="J4" s="420"/>
      <c r="K4" s="420"/>
      <c r="L4" s="420"/>
      <c r="M4" s="420"/>
      <c r="N4" s="420"/>
      <c r="O4" s="420"/>
    </row>
    <row r="5" spans="1:17" s="95" customFormat="1" ht="21.75" customHeight="1" x14ac:dyDescent="0.2">
      <c r="B5" s="97"/>
      <c r="C5" s="97"/>
      <c r="D5" s="97"/>
      <c r="E5" s="97"/>
      <c r="F5" s="98"/>
      <c r="G5" s="98"/>
      <c r="H5" s="98"/>
      <c r="I5" s="98"/>
      <c r="J5" s="98"/>
      <c r="K5" s="98"/>
      <c r="L5" s="98"/>
      <c r="M5" s="98"/>
      <c r="N5" s="98"/>
      <c r="O5" s="98"/>
    </row>
    <row r="6" spans="1:17" s="95" customFormat="1" ht="21.75" customHeight="1" x14ac:dyDescent="0.2">
      <c r="D6" s="432" t="s">
        <v>116</v>
      </c>
      <c r="E6" s="432"/>
      <c r="F6" s="453"/>
      <c r="G6" s="454"/>
      <c r="H6" s="454"/>
      <c r="I6" s="454"/>
      <c r="J6" s="454"/>
      <c r="K6" s="454"/>
      <c r="L6" s="454"/>
      <c r="M6" s="455"/>
    </row>
    <row r="7" spans="1:17" s="95" customFormat="1" ht="30.75" customHeight="1" x14ac:dyDescent="0.2">
      <c r="D7" s="452" t="s">
        <v>77</v>
      </c>
      <c r="E7" s="452"/>
      <c r="F7" s="429"/>
      <c r="G7" s="430"/>
      <c r="H7" s="430"/>
      <c r="I7" s="430"/>
      <c r="J7" s="430"/>
      <c r="K7" s="430"/>
      <c r="L7" s="430"/>
      <c r="M7" s="431"/>
      <c r="Q7" s="94"/>
    </row>
    <row r="8" spans="1:17" s="95" customFormat="1" ht="11.25" customHeight="1" x14ac:dyDescent="0.2">
      <c r="D8" s="100"/>
      <c r="E8" s="100"/>
      <c r="F8" s="98"/>
      <c r="G8" s="101"/>
      <c r="H8" s="101"/>
      <c r="I8" s="101"/>
      <c r="J8" s="101"/>
      <c r="K8" s="101"/>
      <c r="L8" s="101"/>
      <c r="M8" s="101"/>
    </row>
    <row r="9" spans="1:17" s="95" customFormat="1" ht="19.5" customHeight="1" x14ac:dyDescent="0.2">
      <c r="D9" s="432" t="s">
        <v>116</v>
      </c>
      <c r="E9" s="432"/>
      <c r="F9" s="426"/>
      <c r="G9" s="427"/>
      <c r="H9" s="427"/>
      <c r="I9" s="427"/>
      <c r="J9" s="427"/>
      <c r="K9" s="427"/>
      <c r="L9" s="427"/>
      <c r="M9" s="428"/>
    </row>
    <row r="10" spans="1:17" s="95" customFormat="1" ht="30.75" customHeight="1" x14ac:dyDescent="0.2">
      <c r="D10" s="452" t="s">
        <v>78</v>
      </c>
      <c r="E10" s="452"/>
      <c r="F10" s="429"/>
      <c r="G10" s="430"/>
      <c r="H10" s="430"/>
      <c r="I10" s="430"/>
      <c r="J10" s="430"/>
      <c r="K10" s="430"/>
      <c r="L10" s="102"/>
      <c r="M10" s="103" t="s">
        <v>154</v>
      </c>
      <c r="Q10" s="94"/>
    </row>
    <row r="11" spans="1:17" s="95" customFormat="1" ht="11.25" customHeight="1" x14ac:dyDescent="0.2">
      <c r="D11" s="100"/>
      <c r="E11" s="100"/>
      <c r="F11" s="104"/>
      <c r="H11" s="104"/>
      <c r="I11" s="104"/>
      <c r="J11" s="104"/>
      <c r="K11" s="104"/>
      <c r="L11" s="104"/>
      <c r="M11" s="104"/>
    </row>
    <row r="12" spans="1:17" s="95" customFormat="1" ht="21.75" customHeight="1" x14ac:dyDescent="0.2">
      <c r="D12" s="432" t="s">
        <v>116</v>
      </c>
      <c r="E12" s="432"/>
      <c r="F12" s="426"/>
      <c r="G12" s="427"/>
      <c r="H12" s="427"/>
      <c r="I12" s="427"/>
      <c r="J12" s="427"/>
      <c r="K12" s="427"/>
      <c r="L12" s="427"/>
      <c r="M12" s="428"/>
    </row>
    <row r="13" spans="1:17" s="95" customFormat="1" ht="30.75" customHeight="1" x14ac:dyDescent="0.2">
      <c r="D13" s="452" t="s">
        <v>55</v>
      </c>
      <c r="E13" s="452"/>
      <c r="F13" s="429"/>
      <c r="G13" s="430"/>
      <c r="H13" s="430"/>
      <c r="I13" s="430"/>
      <c r="J13" s="430"/>
      <c r="K13" s="430"/>
      <c r="L13" s="430"/>
      <c r="M13" s="431"/>
    </row>
    <row r="14" spans="1:17" s="95" customFormat="1" ht="20.25" customHeight="1" x14ac:dyDescent="0.2">
      <c r="E14" s="105"/>
    </row>
    <row r="15" spans="1:17" s="95" customFormat="1" ht="21.75" customHeight="1" x14ac:dyDescent="0.2">
      <c r="C15" s="105"/>
      <c r="D15" s="105"/>
      <c r="E15" s="105"/>
    </row>
    <row r="16" spans="1:17" s="95" customFormat="1" ht="21.75" customHeight="1" x14ac:dyDescent="0.2">
      <c r="D16" s="93" t="s">
        <v>155</v>
      </c>
      <c r="E16" s="460" t="s">
        <v>156</v>
      </c>
      <c r="F16" s="460"/>
      <c r="G16" s="460"/>
      <c r="H16" s="460"/>
      <c r="I16" s="460"/>
      <c r="J16" s="460"/>
      <c r="K16" s="460"/>
      <c r="L16" s="460"/>
      <c r="M16" s="460"/>
      <c r="N16" s="460"/>
      <c r="O16" s="460"/>
    </row>
    <row r="17" spans="1:36" s="95" customFormat="1" ht="16.5" customHeight="1" x14ac:dyDescent="0.2">
      <c r="C17" s="96"/>
      <c r="D17" s="106"/>
      <c r="E17" s="106"/>
      <c r="F17" s="98"/>
      <c r="G17" s="98"/>
      <c r="H17" s="98"/>
      <c r="I17" s="98"/>
      <c r="J17" s="98"/>
      <c r="K17" s="98"/>
      <c r="L17" s="98"/>
      <c r="M17" s="98"/>
      <c r="N17" s="98"/>
      <c r="O17" s="98"/>
    </row>
    <row r="18" spans="1:36" s="95" customFormat="1" ht="21.75" customHeight="1" x14ac:dyDescent="0.2">
      <c r="D18" s="98" t="s">
        <v>56</v>
      </c>
      <c r="E18" s="97"/>
      <c r="F18" s="106"/>
      <c r="G18" s="106"/>
      <c r="H18" s="98"/>
      <c r="I18" s="98"/>
      <c r="J18" s="98"/>
      <c r="K18" s="98"/>
      <c r="L18" s="98"/>
      <c r="M18" s="98"/>
      <c r="N18" s="98"/>
      <c r="O18" s="98"/>
    </row>
    <row r="19" spans="1:36" s="95" customFormat="1" ht="21.75" customHeight="1" x14ac:dyDescent="0.2">
      <c r="D19" s="164" t="s">
        <v>633</v>
      </c>
      <c r="E19" s="463" t="s">
        <v>108</v>
      </c>
      <c r="F19" s="464"/>
      <c r="G19" s="464"/>
      <c r="H19" s="464"/>
      <c r="I19" s="464"/>
      <c r="J19" s="464"/>
      <c r="K19" s="464"/>
      <c r="L19" s="464"/>
      <c r="M19" s="465"/>
      <c r="N19" s="107" t="s">
        <v>58</v>
      </c>
    </row>
    <row r="20" spans="1:36" s="95" customFormat="1" ht="21.75" customHeight="1" x14ac:dyDescent="0.2">
      <c r="D20" s="165"/>
      <c r="E20" s="463" t="s">
        <v>306</v>
      </c>
      <c r="F20" s="464"/>
      <c r="G20" s="464"/>
      <c r="H20" s="464"/>
      <c r="I20" s="464"/>
      <c r="J20" s="464"/>
      <c r="K20" s="464"/>
      <c r="L20" s="464"/>
      <c r="M20" s="465"/>
      <c r="N20" s="107" t="s">
        <v>59</v>
      </c>
    </row>
    <row r="21" spans="1:36" s="95" customFormat="1" ht="21.75" customHeight="1" x14ac:dyDescent="0.2">
      <c r="D21" s="165"/>
      <c r="E21" s="463" t="s">
        <v>307</v>
      </c>
      <c r="F21" s="464"/>
      <c r="G21" s="464"/>
      <c r="H21" s="464"/>
      <c r="I21" s="464"/>
      <c r="J21" s="464"/>
      <c r="K21" s="464"/>
      <c r="L21" s="464"/>
      <c r="M21" s="465"/>
      <c r="N21" s="107" t="s">
        <v>59</v>
      </c>
    </row>
    <row r="22" spans="1:36" s="95" customFormat="1" ht="21.75" customHeight="1" x14ac:dyDescent="0.2">
      <c r="D22" s="165"/>
      <c r="E22" s="466" t="s">
        <v>308</v>
      </c>
      <c r="F22" s="467"/>
      <c r="G22" s="467"/>
      <c r="H22" s="467"/>
      <c r="I22" s="467"/>
      <c r="J22" s="467"/>
      <c r="K22" s="467"/>
      <c r="L22" s="467"/>
      <c r="M22" s="468"/>
      <c r="N22" s="107" t="s">
        <v>59</v>
      </c>
    </row>
    <row r="23" spans="1:36" s="95" customFormat="1" ht="28.5" customHeight="1" x14ac:dyDescent="0.2">
      <c r="C23" s="108"/>
      <c r="D23" s="108" t="s">
        <v>60</v>
      </c>
      <c r="E23" s="109"/>
      <c r="F23" s="109"/>
      <c r="G23" s="109"/>
      <c r="H23" s="110"/>
      <c r="I23" s="109"/>
      <c r="J23" s="109"/>
      <c r="K23" s="109"/>
      <c r="L23" s="109"/>
      <c r="M23" s="109"/>
      <c r="N23" s="109"/>
      <c r="O23" s="109"/>
    </row>
    <row r="24" spans="1:36" s="95" customFormat="1" ht="48.75" customHeight="1" x14ac:dyDescent="0.2">
      <c r="C24" s="108"/>
      <c r="D24" s="111"/>
      <c r="E24" s="109"/>
      <c r="F24" s="109"/>
      <c r="G24" s="109"/>
      <c r="H24" s="109"/>
      <c r="I24" s="109"/>
      <c r="J24" s="109"/>
      <c r="K24" s="109"/>
      <c r="L24" s="109"/>
      <c r="M24" s="109"/>
      <c r="N24" s="109"/>
      <c r="O24" s="109"/>
    </row>
    <row r="25" spans="1:36" s="95" customFormat="1" ht="14.25" customHeight="1" x14ac:dyDescent="0.2">
      <c r="C25" s="108" t="s">
        <v>157</v>
      </c>
      <c r="D25" s="108"/>
      <c r="E25" s="108"/>
      <c r="F25" s="108"/>
      <c r="G25" s="108"/>
      <c r="H25" s="108"/>
      <c r="I25" s="108"/>
      <c r="J25" s="108"/>
      <c r="K25" s="108"/>
      <c r="L25" s="108"/>
      <c r="M25" s="108"/>
      <c r="N25" s="108"/>
      <c r="O25" s="108"/>
    </row>
    <row r="26" spans="1:36" s="95" customFormat="1" ht="45.75" customHeight="1" x14ac:dyDescent="0.2">
      <c r="A26" s="112"/>
      <c r="B26" s="112"/>
      <c r="C26" s="423" t="s">
        <v>158</v>
      </c>
      <c r="D26" s="423"/>
      <c r="E26" s="423"/>
      <c r="F26" s="423"/>
      <c r="G26" s="423"/>
      <c r="H26" s="423"/>
      <c r="I26" s="423"/>
      <c r="J26" s="423"/>
      <c r="K26" s="423"/>
      <c r="L26" s="423"/>
      <c r="M26" s="423"/>
      <c r="N26" s="423"/>
      <c r="O26" s="423"/>
    </row>
    <row r="27" spans="1:36" ht="19.5" customHeight="1" x14ac:dyDescent="0.2">
      <c r="A27" s="114" t="s">
        <v>30</v>
      </c>
      <c r="B27" s="115"/>
      <c r="C27" s="115"/>
      <c r="D27" s="115"/>
      <c r="E27" s="115"/>
      <c r="F27" s="115"/>
      <c r="G27" s="115"/>
      <c r="H27" s="115"/>
      <c r="I27" s="115"/>
      <c r="J27" s="98"/>
      <c r="K27" s="98"/>
      <c r="L27" s="98"/>
      <c r="M27" s="98"/>
      <c r="N27" s="98"/>
      <c r="O27" s="98"/>
    </row>
    <row r="28" spans="1:36" ht="28.5" customHeight="1" x14ac:dyDescent="0.2">
      <c r="A28" s="114"/>
      <c r="B28" s="423" t="s">
        <v>119</v>
      </c>
      <c r="C28" s="423"/>
      <c r="D28" s="423"/>
      <c r="E28" s="423"/>
      <c r="F28" s="423"/>
      <c r="G28" s="423"/>
      <c r="H28" s="423"/>
      <c r="I28" s="423"/>
      <c r="J28" s="423"/>
      <c r="K28" s="423"/>
      <c r="L28" s="423"/>
      <c r="M28" s="423"/>
      <c r="N28" s="423"/>
      <c r="O28" s="423"/>
      <c r="P28" s="116"/>
      <c r="Q28" s="116"/>
      <c r="R28" s="116"/>
      <c r="S28" s="116"/>
      <c r="T28" s="116"/>
      <c r="U28" s="116"/>
      <c r="V28" s="116"/>
      <c r="W28" s="116"/>
      <c r="X28" s="116"/>
      <c r="Y28" s="116"/>
      <c r="Z28" s="116"/>
      <c r="AA28" s="116"/>
      <c r="AB28" s="116"/>
      <c r="AC28" s="116"/>
      <c r="AD28" s="116"/>
      <c r="AE28" s="116"/>
      <c r="AF28" s="116"/>
      <c r="AG28" s="116"/>
      <c r="AH28" s="116"/>
      <c r="AI28" s="116"/>
      <c r="AJ28" s="116"/>
    </row>
    <row r="29" spans="1:36" ht="20.25" customHeight="1" x14ac:dyDescent="0.2">
      <c r="A29" s="114"/>
      <c r="B29" s="93" t="s">
        <v>427</v>
      </c>
      <c r="C29" s="93"/>
      <c r="D29" s="98"/>
      <c r="E29" s="98"/>
      <c r="F29" s="117"/>
      <c r="G29" s="117"/>
      <c r="H29" s="118"/>
      <c r="I29" s="118"/>
      <c r="J29" s="98"/>
      <c r="K29" s="98"/>
      <c r="L29" s="98"/>
      <c r="M29" s="98"/>
      <c r="N29" s="98"/>
      <c r="O29" s="98"/>
    </row>
    <row r="30" spans="1:36" ht="31.5" customHeight="1" x14ac:dyDescent="0.2">
      <c r="A30" s="119"/>
      <c r="B30" s="437"/>
      <c r="C30" s="438"/>
      <c r="D30" s="469" t="s">
        <v>29</v>
      </c>
      <c r="E30" s="434"/>
      <c r="F30" s="433" t="s">
        <v>28</v>
      </c>
      <c r="G30" s="434"/>
      <c r="H30" s="435" t="s">
        <v>62</v>
      </c>
      <c r="I30" s="436"/>
      <c r="J30" s="433" t="s">
        <v>269</v>
      </c>
      <c r="K30" s="434"/>
      <c r="L30" s="488" t="s">
        <v>269</v>
      </c>
      <c r="M30" s="489"/>
      <c r="N30" s="98"/>
      <c r="O30" s="98"/>
    </row>
    <row r="31" spans="1:36" ht="9" customHeight="1" x14ac:dyDescent="0.2">
      <c r="A31" s="119"/>
      <c r="B31" s="392" t="s">
        <v>63</v>
      </c>
      <c r="C31" s="393"/>
      <c r="D31" s="120"/>
      <c r="E31" s="121"/>
      <c r="F31" s="120"/>
      <c r="G31" s="121"/>
      <c r="H31" s="388"/>
      <c r="I31" s="422"/>
      <c r="J31" s="120"/>
      <c r="K31" s="121"/>
      <c r="L31" s="120"/>
      <c r="M31" s="121"/>
      <c r="N31" s="122"/>
      <c r="O31" s="98"/>
    </row>
    <row r="32" spans="1:36" ht="22.5" customHeight="1" x14ac:dyDescent="0.2">
      <c r="A32" s="119"/>
      <c r="B32" s="394"/>
      <c r="C32" s="395"/>
      <c r="D32" s="123" t="s">
        <v>449</v>
      </c>
      <c r="E32" s="124"/>
      <c r="F32" s="123" t="s">
        <v>449</v>
      </c>
      <c r="G32" s="124"/>
      <c r="H32" s="424">
        <f>G32-E32+1</f>
        <v>1</v>
      </c>
      <c r="I32" s="425"/>
      <c r="J32" s="123"/>
      <c r="K32" s="124"/>
      <c r="L32" s="123"/>
      <c r="M32" s="124"/>
      <c r="N32" s="122"/>
      <c r="O32" s="98"/>
    </row>
    <row r="33" spans="1:18" ht="6.75" customHeight="1" x14ac:dyDescent="0.2">
      <c r="A33" s="119"/>
      <c r="B33" s="392" t="s">
        <v>121</v>
      </c>
      <c r="C33" s="393"/>
      <c r="D33" s="120"/>
      <c r="E33" s="121"/>
      <c r="F33" s="120"/>
      <c r="G33" s="121"/>
      <c r="H33" s="388"/>
      <c r="I33" s="422"/>
      <c r="J33" s="120"/>
      <c r="K33" s="121"/>
      <c r="L33" s="120"/>
      <c r="M33" s="121"/>
      <c r="N33" s="122"/>
      <c r="O33" s="98"/>
    </row>
    <row r="34" spans="1:18" ht="22.5" customHeight="1" x14ac:dyDescent="0.2">
      <c r="A34" s="119"/>
      <c r="B34" s="394"/>
      <c r="C34" s="395"/>
      <c r="D34" s="123" t="s">
        <v>449</v>
      </c>
      <c r="E34" s="124"/>
      <c r="F34" s="123" t="s">
        <v>449</v>
      </c>
      <c r="G34" s="124"/>
      <c r="H34" s="424">
        <f>G34-E34+1</f>
        <v>1</v>
      </c>
      <c r="I34" s="425"/>
      <c r="J34" s="123"/>
      <c r="K34" s="124"/>
      <c r="L34" s="123"/>
      <c r="M34" s="124"/>
      <c r="N34" s="122"/>
      <c r="O34" s="98"/>
    </row>
    <row r="35" spans="1:18" ht="6.75" customHeight="1" x14ac:dyDescent="0.2">
      <c r="A35" s="119"/>
      <c r="B35" s="392" t="s">
        <v>122</v>
      </c>
      <c r="C35" s="393"/>
      <c r="D35" s="120"/>
      <c r="E35" s="121"/>
      <c r="F35" s="120"/>
      <c r="G35" s="121"/>
      <c r="H35" s="388"/>
      <c r="I35" s="389"/>
      <c r="J35" s="120"/>
      <c r="K35" s="121"/>
      <c r="L35" s="120"/>
      <c r="M35" s="121"/>
      <c r="N35" s="122"/>
      <c r="O35" s="98"/>
    </row>
    <row r="36" spans="1:18" ht="22.5" customHeight="1" x14ac:dyDescent="0.2">
      <c r="A36" s="119"/>
      <c r="B36" s="394"/>
      <c r="C36" s="395"/>
      <c r="D36" s="123" t="s">
        <v>449</v>
      </c>
      <c r="E36" s="124"/>
      <c r="F36" s="123" t="s">
        <v>449</v>
      </c>
      <c r="G36" s="124"/>
      <c r="H36" s="424">
        <f>G36-E36+1</f>
        <v>1</v>
      </c>
      <c r="I36" s="425"/>
      <c r="J36" s="123"/>
      <c r="K36" s="124"/>
      <c r="L36" s="123"/>
      <c r="M36" s="124"/>
      <c r="N36" s="122"/>
      <c r="O36" s="98"/>
    </row>
    <row r="37" spans="1:18" ht="9" customHeight="1" x14ac:dyDescent="0.2">
      <c r="A37" s="119"/>
      <c r="B37" s="392" t="s">
        <v>64</v>
      </c>
      <c r="C37" s="393"/>
      <c r="D37" s="125"/>
      <c r="E37" s="126"/>
      <c r="F37" s="125"/>
      <c r="G37" s="126"/>
      <c r="H37" s="388"/>
      <c r="I37" s="389"/>
      <c r="J37" s="125"/>
      <c r="K37" s="126"/>
      <c r="L37" s="125"/>
      <c r="M37" s="126"/>
      <c r="N37" s="122"/>
      <c r="O37" s="98"/>
    </row>
    <row r="38" spans="1:18" ht="22.5" customHeight="1" x14ac:dyDescent="0.2">
      <c r="A38" s="119"/>
      <c r="B38" s="394"/>
      <c r="C38" s="395"/>
      <c r="D38" s="127"/>
      <c r="E38" s="128"/>
      <c r="F38" s="127"/>
      <c r="G38" s="128"/>
      <c r="H38" s="461">
        <v>0</v>
      </c>
      <c r="I38" s="462"/>
      <c r="J38" s="127"/>
      <c r="K38" s="128"/>
      <c r="L38" s="127"/>
      <c r="M38" s="128"/>
      <c r="N38" s="122"/>
      <c r="O38" s="98"/>
    </row>
    <row r="39" spans="1:18" ht="9" customHeight="1" x14ac:dyDescent="0.2">
      <c r="A39" s="119"/>
      <c r="B39" s="392" t="s">
        <v>65</v>
      </c>
      <c r="C39" s="393"/>
      <c r="D39" s="125"/>
      <c r="E39" s="126"/>
      <c r="F39" s="125"/>
      <c r="G39" s="126"/>
      <c r="H39" s="388"/>
      <c r="I39" s="389"/>
      <c r="J39" s="125"/>
      <c r="K39" s="126"/>
      <c r="L39" s="125"/>
      <c r="M39" s="126"/>
      <c r="N39" s="122"/>
      <c r="O39" s="98"/>
    </row>
    <row r="40" spans="1:18" ht="22.5" customHeight="1" x14ac:dyDescent="0.2">
      <c r="A40" s="119"/>
      <c r="B40" s="394"/>
      <c r="C40" s="395"/>
      <c r="D40" s="127"/>
      <c r="E40" s="128"/>
      <c r="F40" s="127"/>
      <c r="G40" s="128"/>
      <c r="H40" s="461">
        <v>0</v>
      </c>
      <c r="I40" s="462"/>
      <c r="J40" s="127"/>
      <c r="K40" s="128"/>
      <c r="L40" s="127"/>
      <c r="M40" s="128"/>
      <c r="N40" s="122"/>
      <c r="O40" s="98"/>
    </row>
    <row r="41" spans="1:18" s="129" customFormat="1" ht="22.5" customHeight="1" x14ac:dyDescent="0.2">
      <c r="A41" s="114"/>
      <c r="B41" s="93" t="s">
        <v>428</v>
      </c>
      <c r="N41" s="130"/>
      <c r="O41" s="130"/>
      <c r="R41" s="131"/>
    </row>
    <row r="42" spans="1:18" ht="21" customHeight="1" x14ac:dyDescent="0.2">
      <c r="A42" s="132"/>
      <c r="B42" s="412" t="s">
        <v>159</v>
      </c>
      <c r="C42" s="413"/>
      <c r="D42" s="133"/>
      <c r="E42" s="134"/>
      <c r="F42" s="134"/>
      <c r="G42" s="134"/>
      <c r="H42" s="134"/>
      <c r="I42" s="134"/>
      <c r="J42" s="134"/>
      <c r="K42" s="135"/>
      <c r="L42" s="490" t="s">
        <v>52</v>
      </c>
      <c r="M42" s="491"/>
      <c r="N42" s="456" t="s">
        <v>501</v>
      </c>
      <c r="O42" s="458" t="s">
        <v>437</v>
      </c>
    </row>
    <row r="43" spans="1:18" ht="21" customHeight="1" x14ac:dyDescent="0.2">
      <c r="A43" s="132"/>
      <c r="B43" s="414"/>
      <c r="C43" s="415"/>
      <c r="D43" s="390" t="s">
        <v>23</v>
      </c>
      <c r="E43" s="391"/>
      <c r="F43" s="390" t="s">
        <v>27</v>
      </c>
      <c r="G43" s="391"/>
      <c r="H43" s="390" t="s">
        <v>26</v>
      </c>
      <c r="I43" s="391"/>
      <c r="J43" s="390" t="s">
        <v>66</v>
      </c>
      <c r="K43" s="391"/>
      <c r="L43" s="492"/>
      <c r="M43" s="493"/>
      <c r="N43" s="457"/>
      <c r="O43" s="459"/>
    </row>
    <row r="44" spans="1:18" ht="9" customHeight="1" x14ac:dyDescent="0.2">
      <c r="A44" s="132"/>
      <c r="B44" s="136"/>
      <c r="C44" s="449" t="s">
        <v>113</v>
      </c>
      <c r="D44" s="477"/>
      <c r="E44" s="478"/>
      <c r="F44" s="477"/>
      <c r="G44" s="478"/>
      <c r="H44" s="477"/>
      <c r="I44" s="478"/>
      <c r="J44" s="470"/>
      <c r="K44" s="471"/>
      <c r="L44" s="498">
        <f>SUM(D44:H44)</f>
        <v>0</v>
      </c>
      <c r="M44" s="499"/>
      <c r="N44" s="138"/>
      <c r="O44" s="373"/>
    </row>
    <row r="45" spans="1:18" ht="22.5" customHeight="1" x14ac:dyDescent="0.2">
      <c r="A45" s="132"/>
      <c r="B45" s="136"/>
      <c r="C45" s="450"/>
      <c r="D45" s="417"/>
      <c r="E45" s="418"/>
      <c r="F45" s="417"/>
      <c r="G45" s="418"/>
      <c r="H45" s="417"/>
      <c r="I45" s="418"/>
      <c r="J45" s="472"/>
      <c r="K45" s="473"/>
      <c r="L45" s="496">
        <f>SUM(D45:I45)</f>
        <v>0</v>
      </c>
      <c r="M45" s="497"/>
      <c r="N45" s="139"/>
      <c r="O45" s="374"/>
    </row>
    <row r="46" spans="1:18" ht="9" customHeight="1" x14ac:dyDescent="0.2">
      <c r="A46" s="132"/>
      <c r="B46" s="136"/>
      <c r="C46" s="485" t="s">
        <v>112</v>
      </c>
      <c r="D46" s="474"/>
      <c r="E46" s="479"/>
      <c r="F46" s="474"/>
      <c r="G46" s="479"/>
      <c r="H46" s="474"/>
      <c r="I46" s="479"/>
      <c r="J46" s="474"/>
      <c r="K46" s="479"/>
      <c r="L46" s="498">
        <f>SUM(D46:K46)</f>
        <v>0</v>
      </c>
      <c r="M46" s="499"/>
      <c r="N46" s="137"/>
      <c r="O46" s="140"/>
    </row>
    <row r="47" spans="1:18" ht="20" customHeight="1" x14ac:dyDescent="0.2">
      <c r="A47" s="132"/>
      <c r="B47" s="136"/>
      <c r="C47" s="486"/>
      <c r="D47" s="482">
        <v>0</v>
      </c>
      <c r="E47" s="483"/>
      <c r="F47" s="482">
        <v>0</v>
      </c>
      <c r="G47" s="483"/>
      <c r="H47" s="482">
        <v>0</v>
      </c>
      <c r="I47" s="483"/>
      <c r="J47" s="482">
        <v>0</v>
      </c>
      <c r="K47" s="483"/>
      <c r="L47" s="494">
        <f>SUM(D47:J47)</f>
        <v>0</v>
      </c>
      <c r="M47" s="495"/>
      <c r="N47" s="480">
        <v>0</v>
      </c>
      <c r="O47" s="507">
        <v>0</v>
      </c>
    </row>
    <row r="48" spans="1:18" ht="9" customHeight="1" x14ac:dyDescent="0.2">
      <c r="A48" s="132"/>
      <c r="B48" s="141"/>
      <c r="C48" s="486"/>
      <c r="D48" s="500" t="s">
        <v>67</v>
      </c>
      <c r="E48" s="142"/>
      <c r="F48" s="502" t="s">
        <v>67</v>
      </c>
      <c r="G48" s="142"/>
      <c r="H48" s="502" t="s">
        <v>67</v>
      </c>
      <c r="I48" s="142"/>
      <c r="J48" s="502" t="s">
        <v>67</v>
      </c>
      <c r="K48" s="142"/>
      <c r="L48" s="494"/>
      <c r="M48" s="495"/>
      <c r="N48" s="480"/>
      <c r="O48" s="507"/>
    </row>
    <row r="49" spans="1:35" ht="20" customHeight="1" x14ac:dyDescent="0.2">
      <c r="A49" s="132"/>
      <c r="B49" s="143"/>
      <c r="C49" s="487"/>
      <c r="D49" s="501"/>
      <c r="E49" s="144"/>
      <c r="F49" s="503"/>
      <c r="G49" s="144"/>
      <c r="H49" s="503"/>
      <c r="I49" s="144"/>
      <c r="J49" s="503"/>
      <c r="K49" s="144"/>
      <c r="L49" s="496"/>
      <c r="M49" s="497"/>
      <c r="N49" s="481"/>
      <c r="O49" s="508"/>
    </row>
    <row r="50" spans="1:35" ht="10.5" customHeight="1" x14ac:dyDescent="0.2">
      <c r="A50" s="132"/>
      <c r="B50" s="405" t="s">
        <v>68</v>
      </c>
      <c r="C50" s="407" t="s">
        <v>118</v>
      </c>
      <c r="D50" s="474">
        <v>0</v>
      </c>
      <c r="E50" s="475"/>
      <c r="F50" s="475"/>
      <c r="G50" s="475"/>
      <c r="H50" s="475"/>
      <c r="I50" s="475"/>
      <c r="J50" s="475"/>
      <c r="K50" s="475"/>
      <c r="L50" s="475"/>
      <c r="M50" s="475"/>
      <c r="N50" s="476"/>
      <c r="O50" s="140"/>
    </row>
    <row r="51" spans="1:35" ht="24" customHeight="1" x14ac:dyDescent="0.2">
      <c r="A51" s="132"/>
      <c r="B51" s="406"/>
      <c r="C51" s="408"/>
      <c r="D51" s="409">
        <v>0</v>
      </c>
      <c r="E51" s="410"/>
      <c r="F51" s="410"/>
      <c r="G51" s="410"/>
      <c r="H51" s="410"/>
      <c r="I51" s="410"/>
      <c r="J51" s="410"/>
      <c r="K51" s="410"/>
      <c r="L51" s="410"/>
      <c r="M51" s="410"/>
      <c r="N51" s="411"/>
      <c r="O51" s="145">
        <v>0</v>
      </c>
    </row>
    <row r="52" spans="1:35" ht="41.25" customHeight="1" x14ac:dyDescent="0.2">
      <c r="A52" s="132"/>
      <c r="B52" s="386" t="s">
        <v>426</v>
      </c>
      <c r="C52" s="386"/>
      <c r="D52" s="386"/>
      <c r="E52" s="386"/>
      <c r="F52" s="386"/>
      <c r="G52" s="386"/>
      <c r="H52" s="386"/>
      <c r="I52" s="386"/>
      <c r="J52" s="386"/>
      <c r="K52" s="386"/>
      <c r="L52" s="386"/>
      <c r="M52" s="386"/>
      <c r="N52" s="386"/>
      <c r="O52" s="386"/>
      <c r="P52" s="146"/>
      <c r="Q52" s="146"/>
      <c r="R52" s="146"/>
      <c r="S52" s="146"/>
      <c r="T52" s="146"/>
      <c r="U52" s="146"/>
      <c r="V52" s="146"/>
      <c r="W52" s="146"/>
      <c r="X52" s="146"/>
      <c r="Y52" s="146"/>
      <c r="Z52" s="146"/>
      <c r="AA52" s="146"/>
      <c r="AB52" s="146"/>
      <c r="AC52" s="146"/>
      <c r="AD52" s="146"/>
      <c r="AE52" s="146"/>
      <c r="AF52" s="146"/>
      <c r="AG52" s="146"/>
      <c r="AH52" s="146"/>
      <c r="AI52" s="146"/>
    </row>
    <row r="53" spans="1:35" s="95" customFormat="1" ht="20.5" customHeight="1" x14ac:dyDescent="0.2">
      <c r="A53" s="147"/>
      <c r="B53" s="442" t="s">
        <v>69</v>
      </c>
      <c r="C53" s="443"/>
      <c r="D53" s="443"/>
      <c r="E53" s="444"/>
      <c r="F53" s="387" t="s">
        <v>2</v>
      </c>
      <c r="G53" s="387"/>
      <c r="H53" s="387" t="s">
        <v>3</v>
      </c>
      <c r="I53" s="387"/>
      <c r="J53" s="505" t="s">
        <v>4</v>
      </c>
      <c r="K53" s="506"/>
      <c r="L53" s="96"/>
      <c r="O53" s="484" t="s">
        <v>438</v>
      </c>
    </row>
    <row r="54" spans="1:35" s="95" customFormat="1" ht="9" customHeight="1" x14ac:dyDescent="0.2">
      <c r="A54" s="147"/>
      <c r="B54" s="445"/>
      <c r="C54" s="446"/>
      <c r="D54" s="446"/>
      <c r="E54" s="447"/>
      <c r="F54" s="421"/>
      <c r="G54" s="421"/>
      <c r="H54" s="421"/>
      <c r="I54" s="421"/>
      <c r="J54" s="403"/>
      <c r="K54" s="403"/>
      <c r="L54" s="149"/>
      <c r="O54" s="484"/>
    </row>
    <row r="55" spans="1:35" s="95" customFormat="1" ht="22.5" customHeight="1" x14ac:dyDescent="0.2">
      <c r="A55" s="147"/>
      <c r="B55" s="445"/>
      <c r="C55" s="446"/>
      <c r="D55" s="446"/>
      <c r="E55" s="447"/>
      <c r="F55" s="504"/>
      <c r="G55" s="402"/>
      <c r="H55" s="404"/>
      <c r="I55" s="404"/>
      <c r="J55" s="440"/>
      <c r="K55" s="441"/>
      <c r="L55" s="150"/>
      <c r="O55" s="484"/>
    </row>
    <row r="56" spans="1:35" s="95" customFormat="1" ht="9" customHeight="1" x14ac:dyDescent="0.2">
      <c r="A56" s="147"/>
      <c r="B56" s="148"/>
      <c r="C56" s="396" t="s">
        <v>270</v>
      </c>
      <c r="D56" s="397"/>
      <c r="E56" s="398"/>
      <c r="F56" s="385"/>
      <c r="G56" s="385"/>
      <c r="H56" s="385"/>
      <c r="I56" s="385"/>
      <c r="J56" s="439"/>
      <c r="K56" s="439"/>
      <c r="L56" s="151"/>
      <c r="O56" s="167"/>
    </row>
    <row r="57" spans="1:35" s="95" customFormat="1" ht="22.5" customHeight="1" x14ac:dyDescent="0.2">
      <c r="A57" s="147"/>
      <c r="B57" s="152"/>
      <c r="C57" s="399"/>
      <c r="D57" s="400"/>
      <c r="E57" s="401"/>
      <c r="F57" s="402"/>
      <c r="G57" s="402"/>
      <c r="H57" s="404"/>
      <c r="I57" s="404"/>
      <c r="J57" s="440"/>
      <c r="K57" s="441"/>
      <c r="L57" s="150"/>
      <c r="O57" s="166">
        <f>活動計画書!I47</f>
        <v>0</v>
      </c>
    </row>
    <row r="58" spans="1:35" s="95" customFormat="1" ht="18" customHeight="1" x14ac:dyDescent="0.2">
      <c r="A58" s="147"/>
      <c r="B58" s="448" t="s">
        <v>280</v>
      </c>
      <c r="C58" s="448"/>
      <c r="D58" s="448"/>
      <c r="E58" s="448"/>
      <c r="F58" s="448"/>
      <c r="G58" s="448"/>
      <c r="H58" s="448"/>
      <c r="I58" s="448"/>
      <c r="J58" s="448"/>
      <c r="K58" s="448"/>
      <c r="L58" s="448"/>
      <c r="M58" s="448"/>
      <c r="N58" s="448"/>
      <c r="O58" s="448"/>
    </row>
    <row r="59" spans="1:35" ht="24" customHeight="1" x14ac:dyDescent="0.2">
      <c r="B59" s="129" t="s">
        <v>429</v>
      </c>
      <c r="O59" s="484" t="s">
        <v>502</v>
      </c>
    </row>
    <row r="60" spans="1:35" s="155" customFormat="1" ht="24" customHeight="1" x14ac:dyDescent="0.2">
      <c r="A60" s="153"/>
      <c r="B60" s="154" t="s">
        <v>70</v>
      </c>
      <c r="E60" s="156"/>
      <c r="O60" s="484"/>
    </row>
    <row r="61" spans="1:35" ht="24" customHeight="1" x14ac:dyDescent="0.2">
      <c r="B61" s="129" t="s">
        <v>430</v>
      </c>
      <c r="O61" s="168"/>
    </row>
    <row r="62" spans="1:35" ht="24" customHeight="1" x14ac:dyDescent="0.2">
      <c r="A62" s="153"/>
      <c r="B62" s="384" t="s">
        <v>432</v>
      </c>
      <c r="C62" s="384"/>
      <c r="D62" s="384"/>
      <c r="E62" s="384"/>
      <c r="F62" s="384"/>
      <c r="G62" s="384"/>
      <c r="H62" s="384"/>
      <c r="I62" s="384"/>
      <c r="J62" s="384"/>
      <c r="K62" s="384"/>
      <c r="L62" s="384"/>
      <c r="M62" s="384"/>
      <c r="N62" s="384"/>
      <c r="O62" s="384"/>
    </row>
    <row r="63" spans="1:35" ht="24" customHeight="1" x14ac:dyDescent="0.2">
      <c r="B63" s="129" t="s">
        <v>431</v>
      </c>
      <c r="D63" s="129"/>
      <c r="E63" s="129"/>
      <c r="F63" s="129"/>
      <c r="G63" s="129"/>
      <c r="H63" s="129"/>
      <c r="I63" s="129"/>
      <c r="J63" s="129"/>
      <c r="K63" s="129"/>
      <c r="L63" s="129"/>
      <c r="M63" s="129"/>
    </row>
    <row r="64" spans="1:35" ht="30" customHeight="1" x14ac:dyDescent="0.2">
      <c r="B64" s="416" t="s">
        <v>462</v>
      </c>
      <c r="C64" s="416"/>
      <c r="D64" s="416"/>
      <c r="E64" s="416"/>
      <c r="F64" s="158"/>
      <c r="G64" s="158"/>
      <c r="H64" s="158"/>
    </row>
    <row r="65" spans="2:34" ht="9" customHeight="1" x14ac:dyDescent="0.2">
      <c r="B65" s="379">
        <f>L44+L46-D65</f>
        <v>0</v>
      </c>
      <c r="C65" s="380"/>
      <c r="D65" s="380"/>
      <c r="E65" s="381"/>
      <c r="F65" s="159"/>
      <c r="G65" s="159"/>
      <c r="H65" s="159"/>
    </row>
    <row r="66" spans="2:34" ht="22.5" customHeight="1" x14ac:dyDescent="0.2">
      <c r="B66" s="382">
        <v>0</v>
      </c>
      <c r="C66" s="382"/>
      <c r="D66" s="382"/>
      <c r="E66" s="382"/>
      <c r="F66" s="160"/>
      <c r="G66" s="160"/>
      <c r="H66" s="160"/>
      <c r="I66" s="116"/>
      <c r="J66" s="116"/>
      <c r="K66" s="116"/>
      <c r="L66" s="116"/>
      <c r="M66" s="116"/>
      <c r="N66" s="116"/>
      <c r="O66" s="116"/>
      <c r="P66" s="116"/>
      <c r="Q66" s="116"/>
      <c r="R66" s="116"/>
      <c r="S66" s="116"/>
      <c r="T66" s="116"/>
      <c r="U66" s="116"/>
      <c r="V66" s="116"/>
    </row>
    <row r="67" spans="2:34" ht="31.5" customHeight="1" x14ac:dyDescent="0.2">
      <c r="B67" s="383" t="s">
        <v>120</v>
      </c>
      <c r="C67" s="383"/>
      <c r="D67" s="383"/>
      <c r="E67" s="383"/>
      <c r="F67" s="383"/>
      <c r="G67" s="383"/>
      <c r="H67" s="383"/>
      <c r="I67" s="383"/>
      <c r="J67" s="383"/>
      <c r="K67" s="383"/>
      <c r="L67" s="383"/>
      <c r="M67" s="383"/>
      <c r="N67" s="383"/>
      <c r="O67" s="383"/>
      <c r="P67" s="116"/>
      <c r="Q67" s="116"/>
      <c r="R67" s="116"/>
      <c r="S67" s="116"/>
      <c r="T67" s="116"/>
      <c r="U67" s="116"/>
      <c r="V67" s="116"/>
      <c r="W67" s="116"/>
      <c r="X67" s="116"/>
      <c r="Y67" s="116"/>
      <c r="Z67" s="116"/>
      <c r="AA67" s="116"/>
      <c r="AB67" s="116"/>
      <c r="AC67" s="116"/>
      <c r="AD67" s="116"/>
      <c r="AE67" s="116"/>
      <c r="AF67" s="116"/>
      <c r="AG67" s="116"/>
      <c r="AH67" s="116"/>
    </row>
    <row r="68" spans="2:34" ht="15" customHeight="1" x14ac:dyDescent="0.2">
      <c r="B68" s="162" t="s">
        <v>61</v>
      </c>
      <c r="C68" s="108"/>
      <c r="D68" s="108"/>
      <c r="E68" s="108"/>
      <c r="F68" s="108"/>
      <c r="G68" s="108"/>
      <c r="H68" s="108"/>
      <c r="I68" s="108"/>
      <c r="J68" s="108"/>
      <c r="K68" s="108"/>
      <c r="L68" s="108"/>
      <c r="M68" s="108"/>
      <c r="N68" s="108"/>
    </row>
    <row r="69" spans="2:34" ht="24.75" customHeight="1" x14ac:dyDescent="0.2">
      <c r="B69" s="383" t="s">
        <v>315</v>
      </c>
      <c r="C69" s="383"/>
      <c r="D69" s="383"/>
      <c r="E69" s="383"/>
      <c r="F69" s="383"/>
      <c r="G69" s="383"/>
      <c r="H69" s="383"/>
      <c r="I69" s="383"/>
      <c r="J69" s="383"/>
      <c r="K69" s="383"/>
      <c r="L69" s="383"/>
      <c r="M69" s="383"/>
      <c r="N69" s="383"/>
      <c r="O69" s="383"/>
      <c r="P69" s="116"/>
      <c r="Q69" s="116"/>
      <c r="R69" s="116"/>
      <c r="S69" s="116"/>
      <c r="T69" s="116"/>
      <c r="U69" s="116"/>
      <c r="V69" s="116"/>
      <c r="W69" s="116"/>
      <c r="X69" s="116"/>
      <c r="Y69" s="116"/>
      <c r="Z69" s="116"/>
      <c r="AA69" s="116"/>
      <c r="AB69" s="116"/>
      <c r="AC69" s="116"/>
      <c r="AD69" s="116"/>
      <c r="AE69" s="116"/>
      <c r="AF69" s="116"/>
      <c r="AG69" s="116"/>
      <c r="AH69" s="116"/>
    </row>
    <row r="106" spans="2:17" ht="22.5" customHeight="1" x14ac:dyDescent="0.2">
      <c r="B106" s="163"/>
      <c r="D106" s="129"/>
      <c r="E106" s="129"/>
      <c r="F106" s="129"/>
      <c r="G106" s="129"/>
      <c r="H106" s="129"/>
      <c r="I106" s="129"/>
      <c r="J106" s="129"/>
      <c r="K106" s="129"/>
      <c r="L106" s="129"/>
      <c r="M106" s="129"/>
      <c r="N106" s="129"/>
      <c r="O106" s="129"/>
      <c r="P106" s="129"/>
      <c r="Q106" s="129"/>
    </row>
    <row r="109" spans="2:17" ht="30" customHeight="1" x14ac:dyDescent="0.2"/>
    <row r="321" s="94" customFormat="1" ht="65.25" customHeight="1" x14ac:dyDescent="0.2"/>
  </sheetData>
  <sheetProtection formatCells="0"/>
  <mergeCells count="108">
    <mergeCell ref="O59:O60"/>
    <mergeCell ref="J57:K57"/>
    <mergeCell ref="C46:C49"/>
    <mergeCell ref="L30:M30"/>
    <mergeCell ref="L42:M43"/>
    <mergeCell ref="L47:M49"/>
    <mergeCell ref="L46:M46"/>
    <mergeCell ref="L45:M45"/>
    <mergeCell ref="L44:M44"/>
    <mergeCell ref="O53:O55"/>
    <mergeCell ref="D48:D49"/>
    <mergeCell ref="F48:F49"/>
    <mergeCell ref="H48:H49"/>
    <mergeCell ref="J48:J49"/>
    <mergeCell ref="F55:G55"/>
    <mergeCell ref="H46:I46"/>
    <mergeCell ref="J46:K46"/>
    <mergeCell ref="J53:K53"/>
    <mergeCell ref="F54:G54"/>
    <mergeCell ref="O47:O49"/>
    <mergeCell ref="H36:I36"/>
    <mergeCell ref="H33:I33"/>
    <mergeCell ref="J47:K47"/>
    <mergeCell ref="F45:G45"/>
    <mergeCell ref="H45:I45"/>
    <mergeCell ref="J44:K45"/>
    <mergeCell ref="D50:N50"/>
    <mergeCell ref="D44:E44"/>
    <mergeCell ref="F44:G44"/>
    <mergeCell ref="H44:I44"/>
    <mergeCell ref="D46:E46"/>
    <mergeCell ref="F46:G46"/>
    <mergeCell ref="N47:N49"/>
    <mergeCell ref="D47:E47"/>
    <mergeCell ref="F47:G47"/>
    <mergeCell ref="H47:I47"/>
    <mergeCell ref="N3:O3"/>
    <mergeCell ref="D6:E6"/>
    <mergeCell ref="D7:E7"/>
    <mergeCell ref="D9:E9"/>
    <mergeCell ref="D10:E10"/>
    <mergeCell ref="F7:M7"/>
    <mergeCell ref="F6:M6"/>
    <mergeCell ref="F9:M9"/>
    <mergeCell ref="N42:N43"/>
    <mergeCell ref="O42:O43"/>
    <mergeCell ref="E16:O16"/>
    <mergeCell ref="C26:O26"/>
    <mergeCell ref="H38:I38"/>
    <mergeCell ref="H40:I40"/>
    <mergeCell ref="B33:C34"/>
    <mergeCell ref="H34:I34"/>
    <mergeCell ref="D13:E13"/>
    <mergeCell ref="E19:M19"/>
    <mergeCell ref="E20:M20"/>
    <mergeCell ref="E21:M21"/>
    <mergeCell ref="E22:M22"/>
    <mergeCell ref="D30:E30"/>
    <mergeCell ref="B39:C40"/>
    <mergeCell ref="H39:I39"/>
    <mergeCell ref="B4:O4"/>
    <mergeCell ref="B67:O67"/>
    <mergeCell ref="H54:I54"/>
    <mergeCell ref="H31:I31"/>
    <mergeCell ref="B28:O28"/>
    <mergeCell ref="B31:C32"/>
    <mergeCell ref="H32:I32"/>
    <mergeCell ref="F12:M12"/>
    <mergeCell ref="F13:M13"/>
    <mergeCell ref="D12:E12"/>
    <mergeCell ref="F30:G30"/>
    <mergeCell ref="H30:I30"/>
    <mergeCell ref="J30:K30"/>
    <mergeCell ref="B30:C30"/>
    <mergeCell ref="F56:G56"/>
    <mergeCell ref="J56:K56"/>
    <mergeCell ref="H55:I55"/>
    <mergeCell ref="J55:K55"/>
    <mergeCell ref="F10:K10"/>
    <mergeCell ref="B53:E55"/>
    <mergeCell ref="B35:C36"/>
    <mergeCell ref="H35:I35"/>
    <mergeCell ref="B58:O58"/>
    <mergeCell ref="C44:C45"/>
    <mergeCell ref="B65:E65"/>
    <mergeCell ref="B66:E66"/>
    <mergeCell ref="B69:O69"/>
    <mergeCell ref="B62:O62"/>
    <mergeCell ref="H56:I56"/>
    <mergeCell ref="B52:O52"/>
    <mergeCell ref="F53:G53"/>
    <mergeCell ref="H53:I53"/>
    <mergeCell ref="H37:I37"/>
    <mergeCell ref="D43:E43"/>
    <mergeCell ref="F43:G43"/>
    <mergeCell ref="H43:I43"/>
    <mergeCell ref="J43:K43"/>
    <mergeCell ref="B37:C38"/>
    <mergeCell ref="C56:E57"/>
    <mergeCell ref="F57:G57"/>
    <mergeCell ref="J54:K54"/>
    <mergeCell ref="H57:I57"/>
    <mergeCell ref="B50:B51"/>
    <mergeCell ref="C50:C51"/>
    <mergeCell ref="D51:N51"/>
    <mergeCell ref="B42:C43"/>
    <mergeCell ref="B64:E64"/>
    <mergeCell ref="D45:E45"/>
  </mergeCells>
  <phoneticPr fontId="4"/>
  <dataValidations count="2">
    <dataValidation imeMode="off" allowBlank="1" showInputMessage="1" showErrorMessage="1" sqref="D44:I45 O56:O57 J56:L56 J54:L54 F54:I57 N44:O45 F66:H66 O61" xr:uid="{00000000-0002-0000-0400-000000000000}"/>
    <dataValidation imeMode="hiragana" allowBlank="1" showInputMessage="1" showErrorMessage="1" sqref="F12:M12 F9:M9 F6:M6" xr:uid="{00000000-0002-0000-0400-000001000000}"/>
  </dataValidations>
  <printOptions horizontalCentered="1"/>
  <pageMargins left="0.59055118110236227" right="0.31496062992125984" top="0.39370078740157483" bottom="0.35433070866141736" header="0.31496062992125984" footer="0.31496062992125984"/>
  <pageSetup paperSize="9"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1"/>
  <sheetViews>
    <sheetView showGridLines="0" view="pageBreakPreview" zoomScaleNormal="55" zoomScaleSheetLayoutView="100" workbookViewId="0">
      <selection activeCell="B4" sqref="B4"/>
    </sheetView>
  </sheetViews>
  <sheetFormatPr defaultColWidth="4.90625" defaultRowHeight="17.5" x14ac:dyDescent="0.2"/>
  <cols>
    <col min="1" max="1" width="2.26953125" style="1" customWidth="1"/>
    <col min="2" max="2" width="4.08984375" style="1" customWidth="1"/>
    <col min="3" max="3" width="25.90625" style="1" customWidth="1"/>
    <col min="4" max="4" width="4.90625" style="1" customWidth="1"/>
    <col min="5" max="5" width="25.90625" style="1" customWidth="1"/>
    <col min="6" max="6" width="4.90625" style="1" customWidth="1"/>
    <col min="7" max="7" width="25.90625" style="1" customWidth="1"/>
    <col min="8" max="8" width="34.36328125" style="1" customWidth="1"/>
    <col min="9" max="9" width="3.08984375" style="1" customWidth="1"/>
    <col min="10" max="247" width="9" style="1" customWidth="1"/>
    <col min="248" max="248" width="2.26953125" style="1" customWidth="1"/>
    <col min="249" max="249" width="4.90625" style="1" customWidth="1"/>
    <col min="250" max="250" width="25.90625" style="1" customWidth="1"/>
    <col min="251" max="251" width="4.90625" style="1" customWidth="1"/>
    <col min="252" max="252" width="25.90625" style="1" customWidth="1"/>
    <col min="253" max="253" width="4.90625" style="1" customWidth="1"/>
    <col min="254" max="254" width="25.90625" style="1" customWidth="1"/>
    <col min="255" max="16384" width="4.90625" style="1"/>
  </cols>
  <sheetData>
    <row r="1" spans="2:8" x14ac:dyDescent="0.2">
      <c r="B1" s="1" t="s">
        <v>231</v>
      </c>
    </row>
    <row r="2" spans="2:8" ht="22.5" x14ac:dyDescent="0.2">
      <c r="B2" s="3" t="s">
        <v>71</v>
      </c>
      <c r="C2" s="4"/>
      <c r="D2" s="4"/>
      <c r="E2" s="4"/>
      <c r="F2" s="4"/>
      <c r="G2" s="4"/>
      <c r="H2" s="4" t="s">
        <v>72</v>
      </c>
    </row>
    <row r="3" spans="2:8" s="5" customFormat="1" ht="24" customHeight="1" x14ac:dyDescent="0.2">
      <c r="B3" s="82" t="s">
        <v>633</v>
      </c>
      <c r="C3" s="5" t="s">
        <v>73</v>
      </c>
      <c r="D3" s="83"/>
      <c r="E3" s="5" t="s">
        <v>74</v>
      </c>
      <c r="F3" s="83"/>
      <c r="G3" s="5" t="s">
        <v>75</v>
      </c>
      <c r="H3" s="375"/>
    </row>
    <row r="4" spans="2:8" s="2" customFormat="1" ht="14.25" customHeight="1" x14ac:dyDescent="0.2">
      <c r="B4" s="6"/>
      <c r="C4" s="7"/>
      <c r="D4" s="8"/>
      <c r="E4" s="7"/>
      <c r="F4" s="8"/>
      <c r="G4" s="7"/>
      <c r="H4" s="9"/>
    </row>
    <row r="5" spans="2:8" x14ac:dyDescent="0.2">
      <c r="B5" s="10"/>
      <c r="C5" s="11"/>
      <c r="D5" s="12"/>
      <c r="E5" s="12"/>
      <c r="F5" s="12"/>
      <c r="G5" s="12"/>
      <c r="H5" s="13"/>
    </row>
    <row r="6" spans="2:8" x14ac:dyDescent="0.2">
      <c r="B6" s="10"/>
      <c r="C6" s="14"/>
      <c r="H6" s="10"/>
    </row>
    <row r="7" spans="2:8" x14ac:dyDescent="0.2">
      <c r="B7" s="10"/>
      <c r="C7" s="14"/>
      <c r="H7" s="10"/>
    </row>
    <row r="8" spans="2:8" x14ac:dyDescent="0.2">
      <c r="B8" s="10"/>
      <c r="C8" s="14"/>
      <c r="H8" s="10"/>
    </row>
    <row r="9" spans="2:8" x14ac:dyDescent="0.2">
      <c r="B9" s="10"/>
      <c r="C9" s="14"/>
      <c r="H9" s="10"/>
    </row>
    <row r="10" spans="2:8" x14ac:dyDescent="0.2">
      <c r="B10" s="10"/>
      <c r="C10" s="14"/>
      <c r="H10" s="10"/>
    </row>
    <row r="11" spans="2:8" x14ac:dyDescent="0.2">
      <c r="B11" s="10"/>
      <c r="C11" s="14"/>
      <c r="H11" s="10"/>
    </row>
    <row r="12" spans="2:8" x14ac:dyDescent="0.2">
      <c r="B12" s="10"/>
      <c r="C12" s="14"/>
      <c r="H12" s="10"/>
    </row>
    <row r="13" spans="2:8" x14ac:dyDescent="0.2">
      <c r="B13" s="10"/>
      <c r="C13" s="14"/>
      <c r="H13" s="10"/>
    </row>
    <row r="14" spans="2:8" x14ac:dyDescent="0.2">
      <c r="B14" s="10"/>
      <c r="C14" s="14"/>
      <c r="H14" s="10"/>
    </row>
    <row r="15" spans="2:8" x14ac:dyDescent="0.2">
      <c r="B15" s="10"/>
      <c r="C15" s="14"/>
      <c r="H15" s="10"/>
    </row>
    <row r="16" spans="2:8" x14ac:dyDescent="0.2">
      <c r="B16" s="10"/>
      <c r="C16" s="14"/>
      <c r="H16" s="10"/>
    </row>
    <row r="17" spans="2:8" x14ac:dyDescent="0.2">
      <c r="B17" s="10"/>
      <c r="C17" s="14"/>
      <c r="H17" s="10"/>
    </row>
    <row r="18" spans="2:8" x14ac:dyDescent="0.2">
      <c r="B18" s="10"/>
      <c r="C18" s="14"/>
      <c r="H18" s="10"/>
    </row>
    <row r="19" spans="2:8" x14ac:dyDescent="0.2">
      <c r="B19" s="10"/>
      <c r="C19" s="14"/>
      <c r="H19" s="10"/>
    </row>
    <row r="20" spans="2:8" x14ac:dyDescent="0.2">
      <c r="B20" s="10"/>
      <c r="C20" s="14"/>
      <c r="H20" s="10"/>
    </row>
    <row r="21" spans="2:8" x14ac:dyDescent="0.2">
      <c r="B21" s="10"/>
      <c r="C21" s="14"/>
      <c r="H21" s="10"/>
    </row>
    <row r="22" spans="2:8" x14ac:dyDescent="0.2">
      <c r="B22" s="10"/>
      <c r="C22" s="14"/>
      <c r="H22" s="10"/>
    </row>
    <row r="23" spans="2:8" x14ac:dyDescent="0.2">
      <c r="B23" s="10"/>
      <c r="C23" s="14"/>
      <c r="H23" s="10"/>
    </row>
    <row r="24" spans="2:8" x14ac:dyDescent="0.2">
      <c r="B24" s="10"/>
      <c r="C24" s="14"/>
      <c r="H24" s="10"/>
    </row>
    <row r="25" spans="2:8" x14ac:dyDescent="0.2">
      <c r="B25" s="10"/>
      <c r="C25" s="14"/>
      <c r="H25" s="10"/>
    </row>
    <row r="26" spans="2:8" x14ac:dyDescent="0.2">
      <c r="B26" s="10"/>
      <c r="C26" s="14"/>
      <c r="H26" s="10"/>
    </row>
    <row r="27" spans="2:8" x14ac:dyDescent="0.2">
      <c r="B27" s="10"/>
      <c r="C27" s="14"/>
      <c r="H27" s="10"/>
    </row>
    <row r="28" spans="2:8" x14ac:dyDescent="0.2">
      <c r="B28" s="10"/>
      <c r="C28" s="14"/>
      <c r="H28" s="10"/>
    </row>
    <row r="29" spans="2:8" x14ac:dyDescent="0.2">
      <c r="B29" s="10"/>
      <c r="C29" s="14"/>
      <c r="H29" s="10"/>
    </row>
    <row r="30" spans="2:8" x14ac:dyDescent="0.2">
      <c r="B30" s="10"/>
      <c r="C30" s="14"/>
      <c r="H30" s="10"/>
    </row>
    <row r="31" spans="2:8" x14ac:dyDescent="0.2">
      <c r="B31" s="10"/>
      <c r="C31" s="15"/>
      <c r="D31" s="16"/>
      <c r="E31" s="16"/>
      <c r="F31" s="16"/>
      <c r="G31" s="16"/>
      <c r="H31" s="1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32"/>
  <sheetViews>
    <sheetView showGridLines="0" view="pageBreakPreview" zoomScale="85" zoomScaleNormal="55" zoomScaleSheetLayoutView="85" workbookViewId="0">
      <selection activeCell="J3" sqref="J3"/>
    </sheetView>
  </sheetViews>
  <sheetFormatPr defaultColWidth="4.90625" defaultRowHeight="17.5" x14ac:dyDescent="0.2"/>
  <cols>
    <col min="1" max="1" width="2.26953125" style="1" customWidth="1"/>
    <col min="2" max="2" width="4.08984375" style="1" customWidth="1"/>
    <col min="3" max="3" width="26.90625" style="1" customWidth="1"/>
    <col min="4" max="4" width="14" style="1" customWidth="1"/>
    <col min="5" max="5" width="7.36328125" style="1" customWidth="1"/>
    <col min="6" max="6" width="4.90625" style="1" customWidth="1"/>
    <col min="7" max="7" width="29.453125" style="1" customWidth="1"/>
    <col min="8" max="8" width="14" style="1" customWidth="1"/>
    <col min="9" max="9" width="7.36328125" style="1" customWidth="1"/>
    <col min="10" max="10" width="31.36328125" style="1" customWidth="1"/>
    <col min="11" max="11" width="3.08984375" style="1" customWidth="1"/>
    <col min="12" max="249" width="9" style="1" customWidth="1"/>
    <col min="250" max="250" width="2.26953125" style="1" customWidth="1"/>
    <col min="251" max="251" width="4.90625" style="1" customWidth="1"/>
    <col min="252" max="252" width="25.90625" style="1" customWidth="1"/>
    <col min="253" max="253" width="4.90625" style="1" customWidth="1"/>
    <col min="254" max="254" width="25.90625" style="1" customWidth="1"/>
    <col min="255" max="255" width="4.90625" style="1" customWidth="1"/>
    <col min="256" max="256" width="25.90625" style="1" customWidth="1"/>
    <col min="257" max="16384" width="4.90625" style="1"/>
  </cols>
  <sheetData>
    <row r="1" spans="2:10" x14ac:dyDescent="0.2">
      <c r="B1" s="1" t="s">
        <v>490</v>
      </c>
    </row>
    <row r="2" spans="2:10" ht="22.5" x14ac:dyDescent="0.2">
      <c r="B2" s="3" t="s">
        <v>491</v>
      </c>
      <c r="C2" s="4"/>
      <c r="D2" s="4"/>
      <c r="E2" s="4"/>
      <c r="F2" s="4"/>
      <c r="G2" s="4"/>
      <c r="H2" s="4"/>
      <c r="I2" s="4"/>
      <c r="J2" s="4" t="s">
        <v>492</v>
      </c>
    </row>
    <row r="3" spans="2:10" s="18" customFormat="1" ht="24" customHeight="1" x14ac:dyDescent="0.2">
      <c r="J3" s="375"/>
    </row>
    <row r="4" spans="2:10" s="2" customFormat="1" ht="14.25" customHeight="1" x14ac:dyDescent="0.2">
      <c r="B4" s="7"/>
      <c r="C4" s="7"/>
      <c r="D4" s="92"/>
      <c r="E4" s="7"/>
      <c r="F4" s="4"/>
      <c r="G4" s="7"/>
      <c r="H4" s="92"/>
      <c r="I4" s="7"/>
      <c r="J4" s="9"/>
    </row>
    <row r="5" spans="2:10" x14ac:dyDescent="0.2">
      <c r="B5" s="10"/>
      <c r="C5" s="11"/>
      <c r="D5" s="12"/>
      <c r="E5" s="12"/>
      <c r="F5" s="12"/>
      <c r="G5" s="12"/>
      <c r="H5" s="12"/>
      <c r="I5" s="12"/>
      <c r="J5" s="90"/>
    </row>
    <row r="6" spans="2:10" x14ac:dyDescent="0.2">
      <c r="B6" s="10"/>
      <c r="C6" s="14"/>
      <c r="J6" s="10"/>
    </row>
    <row r="7" spans="2:10" x14ac:dyDescent="0.2">
      <c r="B7" s="10"/>
      <c r="C7" s="14"/>
      <c r="J7" s="10"/>
    </row>
    <row r="8" spans="2:10" x14ac:dyDescent="0.2">
      <c r="B8" s="10"/>
      <c r="C8" s="14"/>
      <c r="J8" s="10"/>
    </row>
    <row r="9" spans="2:10" x14ac:dyDescent="0.2">
      <c r="B9" s="10"/>
      <c r="C9" s="14"/>
      <c r="J9" s="10"/>
    </row>
    <row r="10" spans="2:10" x14ac:dyDescent="0.2">
      <c r="B10" s="10"/>
      <c r="C10" s="14"/>
      <c r="J10" s="10"/>
    </row>
    <row r="11" spans="2:10" x14ac:dyDescent="0.2">
      <c r="B11" s="10"/>
      <c r="C11" s="14"/>
      <c r="J11" s="10"/>
    </row>
    <row r="12" spans="2:10" x14ac:dyDescent="0.2">
      <c r="B12" s="10"/>
      <c r="C12" s="14"/>
      <c r="J12" s="10"/>
    </row>
    <row r="13" spans="2:10" x14ac:dyDescent="0.2">
      <c r="B13" s="10"/>
      <c r="C13" s="14"/>
      <c r="J13" s="10"/>
    </row>
    <row r="14" spans="2:10" x14ac:dyDescent="0.2">
      <c r="B14" s="10"/>
      <c r="C14" s="14"/>
      <c r="J14" s="10"/>
    </row>
    <row r="15" spans="2:10" x14ac:dyDescent="0.2">
      <c r="B15" s="10"/>
      <c r="C15" s="14"/>
      <c r="J15" s="10"/>
    </row>
    <row r="16" spans="2:10" x14ac:dyDescent="0.2">
      <c r="B16" s="10"/>
      <c r="C16" s="14"/>
      <c r="J16" s="10"/>
    </row>
    <row r="17" spans="2:10" x14ac:dyDescent="0.2">
      <c r="B17" s="10"/>
      <c r="C17" s="14"/>
      <c r="J17" s="10"/>
    </row>
    <row r="18" spans="2:10" x14ac:dyDescent="0.2">
      <c r="B18" s="10"/>
      <c r="C18" s="14"/>
      <c r="J18" s="10"/>
    </row>
    <row r="19" spans="2:10" x14ac:dyDescent="0.2">
      <c r="B19" s="10"/>
      <c r="C19" s="14"/>
      <c r="J19" s="10"/>
    </row>
    <row r="20" spans="2:10" x14ac:dyDescent="0.2">
      <c r="B20" s="10"/>
      <c r="C20" s="14"/>
      <c r="J20" s="10"/>
    </row>
    <row r="21" spans="2:10" x14ac:dyDescent="0.2">
      <c r="B21" s="10"/>
      <c r="C21" s="14"/>
      <c r="J21" s="10"/>
    </row>
    <row r="22" spans="2:10" x14ac:dyDescent="0.2">
      <c r="B22" s="10"/>
      <c r="C22" s="14"/>
      <c r="J22" s="10"/>
    </row>
    <row r="23" spans="2:10" x14ac:dyDescent="0.2">
      <c r="B23" s="10"/>
      <c r="C23" s="14"/>
      <c r="J23" s="10"/>
    </row>
    <row r="24" spans="2:10" x14ac:dyDescent="0.2">
      <c r="B24" s="10"/>
      <c r="C24" s="14"/>
      <c r="J24" s="10"/>
    </row>
    <row r="25" spans="2:10" x14ac:dyDescent="0.2">
      <c r="B25" s="10"/>
      <c r="C25" s="14"/>
      <c r="J25" s="10"/>
    </row>
    <row r="26" spans="2:10" x14ac:dyDescent="0.2">
      <c r="B26" s="10"/>
      <c r="C26" s="14"/>
      <c r="J26" s="10"/>
    </row>
    <row r="27" spans="2:10" x14ac:dyDescent="0.2">
      <c r="B27" s="10"/>
      <c r="C27" s="14"/>
      <c r="J27" s="10"/>
    </row>
    <row r="28" spans="2:10" x14ac:dyDescent="0.2">
      <c r="B28" s="10"/>
      <c r="C28" s="14"/>
      <c r="J28" s="10"/>
    </row>
    <row r="29" spans="2:10" x14ac:dyDescent="0.2">
      <c r="B29" s="10"/>
      <c r="C29" s="14"/>
      <c r="J29" s="10"/>
    </row>
    <row r="30" spans="2:10" x14ac:dyDescent="0.2">
      <c r="B30" s="10"/>
      <c r="C30" s="14"/>
      <c r="J30" s="10"/>
    </row>
    <row r="31" spans="2:10" x14ac:dyDescent="0.2">
      <c r="B31" s="10"/>
      <c r="C31" s="15"/>
      <c r="D31" s="16"/>
      <c r="E31" s="16"/>
      <c r="F31" s="16"/>
      <c r="G31" s="16"/>
      <c r="H31" s="16"/>
      <c r="I31" s="16"/>
      <c r="J31" s="17"/>
    </row>
    <row r="32" spans="2:10" x14ac:dyDescent="0.2">
      <c r="C32" s="1" t="s">
        <v>493</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192"/>
  <sheetViews>
    <sheetView view="pageBreakPreview" topLeftCell="A12" zoomScaleNormal="70" zoomScaleSheetLayoutView="100" workbookViewId="0">
      <selection activeCell="O38" sqref="O38:W39"/>
    </sheetView>
  </sheetViews>
  <sheetFormatPr defaultColWidth="8.6328125" defaultRowHeight="18" customHeight="1" x14ac:dyDescent="0.2"/>
  <cols>
    <col min="1" max="1" width="3.08984375" style="94" customWidth="1"/>
    <col min="2" max="2" width="4.6328125" style="94" customWidth="1"/>
    <col min="3" max="4" width="3.36328125" style="94" customWidth="1"/>
    <col min="5" max="5" width="5.90625" style="94" customWidth="1"/>
    <col min="6" max="6" width="4.453125" style="94" customWidth="1"/>
    <col min="7" max="7" width="4.7265625" style="94" customWidth="1"/>
    <col min="8" max="8" width="6.08984375" style="94" customWidth="1"/>
    <col min="9" max="9" width="4.26953125" style="94" customWidth="1"/>
    <col min="10" max="10" width="4.08984375" style="94" customWidth="1"/>
    <col min="11" max="11" width="2.54296875" style="94" hidden="1" customWidth="1"/>
    <col min="12" max="23" width="3.90625" style="94" customWidth="1"/>
    <col min="24" max="24" width="3.08984375" style="94" customWidth="1"/>
    <col min="25" max="25" width="4.08984375" style="94" customWidth="1"/>
    <col min="26" max="26" width="4.453125" style="94" customWidth="1"/>
    <col min="27" max="31" width="9" style="94" customWidth="1"/>
    <col min="32" max="86" width="4.6328125" style="94" customWidth="1"/>
    <col min="87" max="16384" width="8.6328125" style="94"/>
  </cols>
  <sheetData>
    <row r="1" spans="1:24" s="171" customFormat="1" ht="18" customHeight="1" x14ac:dyDescent="0.2">
      <c r="A1" s="169"/>
      <c r="B1" s="169"/>
      <c r="C1" s="170"/>
      <c r="W1" s="172" t="s">
        <v>79</v>
      </c>
    </row>
    <row r="2" spans="1:24" s="174" customFormat="1" ht="23.25" customHeight="1" x14ac:dyDescent="0.25">
      <c r="A2" s="173"/>
      <c r="B2" s="623" t="s">
        <v>313</v>
      </c>
      <c r="C2" s="623"/>
      <c r="D2" s="623"/>
      <c r="E2" s="623"/>
      <c r="F2" s="623"/>
      <c r="G2" s="623"/>
      <c r="H2" s="623"/>
      <c r="I2" s="623"/>
      <c r="J2" s="623"/>
      <c r="K2" s="623"/>
      <c r="L2" s="623"/>
      <c r="M2" s="623"/>
      <c r="N2" s="623"/>
      <c r="O2" s="623"/>
      <c r="P2" s="623"/>
      <c r="Q2" s="623"/>
      <c r="R2" s="623"/>
      <c r="S2" s="623"/>
      <c r="T2" s="623"/>
      <c r="U2" s="623"/>
      <c r="V2" s="623"/>
      <c r="W2" s="623"/>
    </row>
    <row r="3" spans="1:24" ht="23.25" customHeight="1" x14ac:dyDescent="0.65">
      <c r="A3" s="175" t="s">
        <v>117</v>
      </c>
      <c r="B3" s="176"/>
      <c r="C3" s="98"/>
      <c r="D3" s="98"/>
      <c r="E3" s="98"/>
      <c r="F3" s="98"/>
      <c r="H3" s="177"/>
      <c r="X3" s="172"/>
    </row>
    <row r="4" spans="1:24" ht="19.5" customHeight="1" x14ac:dyDescent="0.2">
      <c r="B4" s="639" t="s">
        <v>161</v>
      </c>
      <c r="C4" s="639"/>
      <c r="D4" s="639"/>
      <c r="E4" s="639"/>
      <c r="F4" s="639"/>
      <c r="G4" s="639"/>
      <c r="H4" s="639"/>
      <c r="I4" s="95"/>
      <c r="J4" s="95" t="s">
        <v>41</v>
      </c>
      <c r="K4" s="95"/>
      <c r="L4" s="178"/>
      <c r="M4" s="179"/>
      <c r="N4" s="179"/>
      <c r="O4" s="179"/>
      <c r="P4" s="179"/>
      <c r="Q4" s="95"/>
      <c r="R4" s="95"/>
      <c r="S4" s="96"/>
    </row>
    <row r="5" spans="1:24" s="95" customFormat="1" ht="20.25" customHeight="1" x14ac:dyDescent="0.2">
      <c r="A5" s="114" t="s">
        <v>309</v>
      </c>
      <c r="F5" s="108" t="s">
        <v>271</v>
      </c>
    </row>
    <row r="6" spans="1:24" ht="24.75" customHeight="1" x14ac:dyDescent="0.2">
      <c r="A6" s="180" t="s">
        <v>80</v>
      </c>
      <c r="C6" s="181"/>
      <c r="D6" s="181"/>
      <c r="E6" s="181"/>
      <c r="F6" s="108"/>
      <c r="G6" s="181"/>
      <c r="H6" s="181"/>
      <c r="I6" s="181"/>
      <c r="J6" s="181"/>
      <c r="K6" s="181"/>
      <c r="L6" s="181"/>
    </row>
    <row r="7" spans="1:24" s="95" customFormat="1" ht="25.5" customHeight="1" x14ac:dyDescent="0.2">
      <c r="B7" s="182" t="s">
        <v>25</v>
      </c>
      <c r="C7" s="599" t="s">
        <v>163</v>
      </c>
      <c r="D7" s="599"/>
      <c r="E7" s="599"/>
      <c r="F7" s="600" t="s">
        <v>24</v>
      </c>
      <c r="G7" s="600"/>
      <c r="H7" s="600"/>
      <c r="I7" s="599" t="s">
        <v>31</v>
      </c>
      <c r="J7" s="599"/>
      <c r="K7" s="624"/>
      <c r="L7" s="599"/>
      <c r="M7" s="599"/>
      <c r="O7" s="638" t="s">
        <v>310</v>
      </c>
      <c r="P7" s="638"/>
      <c r="Q7" s="638"/>
      <c r="R7" s="638"/>
      <c r="S7" s="638"/>
      <c r="T7" s="638"/>
      <c r="U7" s="638"/>
      <c r="V7" s="638"/>
      <c r="W7" s="638"/>
    </row>
    <row r="8" spans="1:24" s="95" customFormat="1" ht="13.5" customHeight="1" x14ac:dyDescent="0.2">
      <c r="A8" s="184"/>
      <c r="B8" s="603" t="s">
        <v>23</v>
      </c>
      <c r="C8" s="669"/>
      <c r="D8" s="669"/>
      <c r="E8" s="669"/>
      <c r="F8" s="541"/>
      <c r="G8" s="542"/>
      <c r="H8" s="248"/>
      <c r="I8" s="664">
        <f t="shared" ref="I8:I13" si="0">INT(C8)*F8/10</f>
        <v>0</v>
      </c>
      <c r="J8" s="664"/>
      <c r="K8" s="516"/>
      <c r="L8" s="664"/>
      <c r="M8" s="664"/>
      <c r="O8" s="638"/>
      <c r="P8" s="638"/>
      <c r="Q8" s="638"/>
      <c r="R8" s="638"/>
      <c r="S8" s="638"/>
      <c r="T8" s="638"/>
      <c r="U8" s="638"/>
      <c r="V8" s="638"/>
      <c r="W8" s="638"/>
    </row>
    <row r="9" spans="1:24" s="95" customFormat="1" ht="13.5" customHeight="1" x14ac:dyDescent="0.2">
      <c r="A9" s="184"/>
      <c r="B9" s="533"/>
      <c r="C9" s="662"/>
      <c r="D9" s="662"/>
      <c r="E9" s="662"/>
      <c r="F9" s="665">
        <v>3000</v>
      </c>
      <c r="G9" s="666"/>
      <c r="H9" s="249" t="s">
        <v>134</v>
      </c>
      <c r="I9" s="647">
        <f t="shared" si="0"/>
        <v>0</v>
      </c>
      <c r="J9" s="647"/>
      <c r="K9" s="647"/>
      <c r="L9" s="647"/>
      <c r="M9" s="647"/>
      <c r="O9" s="638"/>
      <c r="P9" s="638"/>
      <c r="Q9" s="638"/>
      <c r="R9" s="638"/>
      <c r="S9" s="638"/>
      <c r="T9" s="638"/>
      <c r="U9" s="638"/>
      <c r="V9" s="638"/>
      <c r="W9" s="638"/>
    </row>
    <row r="10" spans="1:24" s="95" customFormat="1" ht="13.5" customHeight="1" x14ac:dyDescent="0.2">
      <c r="A10" s="184"/>
      <c r="B10" s="603" t="s">
        <v>22</v>
      </c>
      <c r="C10" s="625"/>
      <c r="D10" s="625"/>
      <c r="E10" s="625"/>
      <c r="F10" s="541"/>
      <c r="G10" s="542"/>
      <c r="H10" s="248"/>
      <c r="I10" s="664">
        <f t="shared" si="0"/>
        <v>0</v>
      </c>
      <c r="J10" s="664"/>
      <c r="K10" s="516"/>
      <c r="L10" s="664"/>
      <c r="M10" s="664"/>
      <c r="O10" s="383" t="s">
        <v>162</v>
      </c>
      <c r="P10" s="383"/>
      <c r="Q10" s="383"/>
      <c r="R10" s="383"/>
      <c r="S10" s="383"/>
      <c r="T10" s="383"/>
      <c r="U10" s="383"/>
      <c r="V10" s="383"/>
      <c r="W10" s="383"/>
    </row>
    <row r="11" spans="1:24" s="95" customFormat="1" ht="13.5" customHeight="1" x14ac:dyDescent="0.2">
      <c r="B11" s="533"/>
      <c r="C11" s="663"/>
      <c r="D11" s="663"/>
      <c r="E11" s="663"/>
      <c r="F11" s="665">
        <v>2000</v>
      </c>
      <c r="G11" s="668"/>
      <c r="H11" s="249" t="s">
        <v>134</v>
      </c>
      <c r="I11" s="647">
        <f t="shared" si="0"/>
        <v>0</v>
      </c>
      <c r="J11" s="647"/>
      <c r="K11" s="647"/>
      <c r="L11" s="647"/>
      <c r="M11" s="647"/>
      <c r="O11" s="383"/>
      <c r="P11" s="383"/>
      <c r="Q11" s="383"/>
      <c r="R11" s="383"/>
      <c r="S11" s="383"/>
      <c r="T11" s="383"/>
      <c r="U11" s="383"/>
      <c r="V11" s="383"/>
      <c r="W11" s="383"/>
    </row>
    <row r="12" spans="1:24" s="95" customFormat="1" ht="13.5" customHeight="1" x14ac:dyDescent="0.2">
      <c r="B12" s="531" t="s">
        <v>21</v>
      </c>
      <c r="C12" s="515"/>
      <c r="D12" s="515"/>
      <c r="E12" s="515"/>
      <c r="F12" s="541"/>
      <c r="G12" s="542"/>
      <c r="H12" s="248"/>
      <c r="I12" s="516">
        <f t="shared" si="0"/>
        <v>0</v>
      </c>
      <c r="J12" s="516"/>
      <c r="K12" s="516"/>
      <c r="L12" s="516"/>
      <c r="M12" s="516"/>
      <c r="O12" s="383"/>
      <c r="P12" s="383"/>
      <c r="Q12" s="383"/>
      <c r="R12" s="383"/>
      <c r="S12" s="383"/>
      <c r="T12" s="383"/>
      <c r="U12" s="383"/>
      <c r="V12" s="383"/>
      <c r="W12" s="383"/>
    </row>
    <row r="13" spans="1:24" s="95" customFormat="1" ht="13.5" customHeight="1" x14ac:dyDescent="0.2">
      <c r="B13" s="533"/>
      <c r="C13" s="663"/>
      <c r="D13" s="663"/>
      <c r="E13" s="663"/>
      <c r="F13" s="667">
        <v>250</v>
      </c>
      <c r="G13" s="668"/>
      <c r="H13" s="249" t="s">
        <v>134</v>
      </c>
      <c r="I13" s="647">
        <f t="shared" si="0"/>
        <v>0</v>
      </c>
      <c r="J13" s="647"/>
      <c r="K13" s="647"/>
      <c r="L13" s="647"/>
      <c r="M13" s="647"/>
      <c r="O13" s="383"/>
      <c r="P13" s="383"/>
      <c r="Q13" s="383"/>
      <c r="R13" s="383"/>
      <c r="S13" s="383"/>
      <c r="T13" s="383"/>
      <c r="U13" s="383"/>
      <c r="V13" s="383"/>
      <c r="W13" s="383"/>
    </row>
    <row r="14" spans="1:24" s="95" customFormat="1" ht="16.5" hidden="1" customHeight="1" x14ac:dyDescent="0.2">
      <c r="B14" s="520" t="s">
        <v>311</v>
      </c>
      <c r="C14" s="521"/>
      <c r="D14" s="521"/>
      <c r="E14" s="521"/>
      <c r="F14" s="521"/>
      <c r="G14" s="521"/>
      <c r="H14" s="521"/>
      <c r="I14" s="521"/>
      <c r="J14" s="521"/>
      <c r="K14" s="521"/>
      <c r="L14" s="521"/>
      <c r="M14" s="522"/>
      <c r="O14" s="383"/>
      <c r="P14" s="383"/>
      <c r="Q14" s="383"/>
      <c r="R14" s="383"/>
      <c r="S14" s="383"/>
      <c r="T14" s="383"/>
      <c r="U14" s="383"/>
      <c r="V14" s="383"/>
      <c r="W14" s="383"/>
    </row>
    <row r="15" spans="1:24" s="95" customFormat="1" ht="13.5" customHeight="1" x14ac:dyDescent="0.2">
      <c r="B15" s="532" t="s">
        <v>20</v>
      </c>
      <c r="C15" s="616">
        <f>INT(SUM(C8,C10,C12))</f>
        <v>0</v>
      </c>
      <c r="D15" s="617"/>
      <c r="E15" s="617"/>
      <c r="F15" s="656"/>
      <c r="G15" s="657"/>
      <c r="H15" s="658"/>
      <c r="I15" s="608">
        <f>SUM(I8,I10,I12)</f>
        <v>0</v>
      </c>
      <c r="J15" s="608"/>
      <c r="K15" s="608"/>
      <c r="L15" s="608"/>
      <c r="M15" s="609"/>
      <c r="O15" s="383"/>
      <c r="P15" s="383"/>
      <c r="Q15" s="383"/>
      <c r="R15" s="383"/>
      <c r="S15" s="383"/>
      <c r="T15" s="383"/>
      <c r="U15" s="383"/>
      <c r="V15" s="383"/>
      <c r="W15" s="383"/>
    </row>
    <row r="16" spans="1:24" s="95" customFormat="1" ht="13.5" customHeight="1" x14ac:dyDescent="0.2">
      <c r="B16" s="533"/>
      <c r="C16" s="670">
        <f>INT(SUM(C9,C11,C13))</f>
        <v>0</v>
      </c>
      <c r="D16" s="670"/>
      <c r="E16" s="536"/>
      <c r="F16" s="659"/>
      <c r="G16" s="660"/>
      <c r="H16" s="661"/>
      <c r="I16" s="631">
        <f>SUM(I9,I11,I13)</f>
        <v>0</v>
      </c>
      <c r="J16" s="647"/>
      <c r="K16" s="647"/>
      <c r="L16" s="647"/>
      <c r="M16" s="647"/>
      <c r="O16" s="703" t="s">
        <v>42</v>
      </c>
      <c r="P16" s="703"/>
      <c r="Q16" s="703"/>
      <c r="R16" s="703"/>
      <c r="S16" s="703"/>
      <c r="T16" s="703"/>
      <c r="U16" s="704"/>
      <c r="V16" s="705"/>
      <c r="W16" s="706"/>
    </row>
    <row r="17" spans="1:36" s="95" customFormat="1" ht="6.75" customHeight="1" x14ac:dyDescent="0.2">
      <c r="B17" s="105"/>
      <c r="C17" s="185"/>
      <c r="D17" s="185"/>
      <c r="E17" s="185"/>
      <c r="F17" s="112"/>
      <c r="G17" s="112"/>
      <c r="H17" s="112"/>
      <c r="I17" s="112"/>
      <c r="J17" s="112"/>
      <c r="K17" s="112"/>
      <c r="L17" s="186"/>
      <c r="M17" s="186"/>
      <c r="N17" s="186"/>
      <c r="O17" s="185"/>
      <c r="X17" s="105"/>
      <c r="Y17" s="187"/>
      <c r="AI17" s="186"/>
    </row>
    <row r="18" spans="1:36" ht="23.25" customHeight="1" x14ac:dyDescent="0.2">
      <c r="A18" s="180" t="s">
        <v>123</v>
      </c>
      <c r="C18" s="181"/>
      <c r="D18" s="181"/>
      <c r="E18" s="181"/>
      <c r="F18" s="181"/>
      <c r="G18" s="181"/>
      <c r="H18" s="181"/>
      <c r="I18" s="181"/>
      <c r="J18" s="181"/>
      <c r="K18" s="181"/>
      <c r="L18" s="181"/>
      <c r="O18" s="183"/>
      <c r="P18" s="183"/>
      <c r="Q18" s="183"/>
      <c r="R18" s="183"/>
      <c r="S18" s="183"/>
      <c r="T18" s="183"/>
      <c r="U18" s="183"/>
      <c r="V18" s="183"/>
      <c r="W18" s="183"/>
      <c r="X18" s="183"/>
      <c r="AI18" s="188"/>
      <c r="AJ18" s="188"/>
    </row>
    <row r="19" spans="1:36" s="95" customFormat="1" ht="25.5" customHeight="1" x14ac:dyDescent="0.2">
      <c r="B19" s="182" t="s">
        <v>25</v>
      </c>
      <c r="C19" s="599" t="s">
        <v>163</v>
      </c>
      <c r="D19" s="599"/>
      <c r="E19" s="599"/>
      <c r="F19" s="600" t="s">
        <v>24</v>
      </c>
      <c r="G19" s="600"/>
      <c r="H19" s="600"/>
      <c r="I19" s="599" t="s">
        <v>31</v>
      </c>
      <c r="J19" s="599"/>
      <c r="K19" s="624"/>
      <c r="L19" s="599"/>
      <c r="M19" s="599"/>
      <c r="O19" s="638" t="s">
        <v>316</v>
      </c>
      <c r="P19" s="638"/>
      <c r="Q19" s="638"/>
      <c r="R19" s="638"/>
      <c r="S19" s="638"/>
      <c r="T19" s="638"/>
      <c r="U19" s="638"/>
      <c r="V19" s="638"/>
      <c r="W19" s="638"/>
      <c r="X19" s="183"/>
      <c r="Y19" s="188"/>
      <c r="AA19" s="157" t="s">
        <v>25</v>
      </c>
      <c r="AB19" s="250" t="s">
        <v>503</v>
      </c>
      <c r="AC19" s="251" t="s">
        <v>504</v>
      </c>
      <c r="AD19" s="251" t="s">
        <v>505</v>
      </c>
      <c r="AE19" s="251" t="s">
        <v>506</v>
      </c>
      <c r="AI19" s="188"/>
      <c r="AJ19" s="188"/>
    </row>
    <row r="20" spans="1:36" s="95" customFormat="1" ht="13.5" customHeight="1" x14ac:dyDescent="0.2">
      <c r="A20" s="184"/>
      <c r="B20" s="531" t="s">
        <v>23</v>
      </c>
      <c r="C20" s="589"/>
      <c r="D20" s="589"/>
      <c r="E20" s="589"/>
      <c r="F20" s="509"/>
      <c r="G20" s="510"/>
      <c r="H20" s="258"/>
      <c r="I20" s="586">
        <f t="shared" ref="I20:I31" si="1">INT(C20)*F20/10</f>
        <v>0</v>
      </c>
      <c r="J20" s="586"/>
      <c r="K20" s="586"/>
      <c r="L20" s="586"/>
      <c r="M20" s="586"/>
      <c r="O20" s="638"/>
      <c r="P20" s="638"/>
      <c r="Q20" s="638"/>
      <c r="R20" s="638"/>
      <c r="S20" s="638"/>
      <c r="T20" s="638"/>
      <c r="U20" s="638"/>
      <c r="V20" s="638"/>
      <c r="W20" s="638"/>
      <c r="AA20" s="531" t="s">
        <v>23</v>
      </c>
      <c r="AB20" s="252">
        <v>2400</v>
      </c>
      <c r="AC20" s="252">
        <v>2000</v>
      </c>
      <c r="AD20" s="252">
        <v>1800</v>
      </c>
      <c r="AE20" s="252">
        <v>1500</v>
      </c>
    </row>
    <row r="21" spans="1:36" s="95" customFormat="1" ht="13.5" customHeight="1" x14ac:dyDescent="0.2">
      <c r="A21" s="184"/>
      <c r="B21" s="532"/>
      <c r="C21" s="511">
        <v>0</v>
      </c>
      <c r="D21" s="511"/>
      <c r="E21" s="511"/>
      <c r="F21" s="587">
        <f>IF(J145="○",AB20,AC20)</f>
        <v>2000</v>
      </c>
      <c r="G21" s="588"/>
      <c r="H21" s="259" t="s">
        <v>134</v>
      </c>
      <c r="I21" s="543">
        <f t="shared" si="1"/>
        <v>0</v>
      </c>
      <c r="J21" s="543"/>
      <c r="K21" s="543"/>
      <c r="L21" s="543"/>
      <c r="M21" s="543"/>
      <c r="O21" s="696" t="s">
        <v>317</v>
      </c>
      <c r="P21" s="697"/>
      <c r="Q21" s="697"/>
      <c r="R21" s="697"/>
      <c r="S21" s="697"/>
      <c r="T21" s="697"/>
      <c r="U21" s="697"/>
      <c r="V21" s="697"/>
      <c r="W21" s="698"/>
      <c r="AA21" s="532"/>
      <c r="AB21" s="253"/>
      <c r="AC21" s="253"/>
      <c r="AD21" s="253"/>
      <c r="AE21" s="253"/>
    </row>
    <row r="22" spans="1:36" s="95" customFormat="1" ht="13.5" customHeight="1" x14ac:dyDescent="0.2">
      <c r="A22" s="184"/>
      <c r="B22" s="532"/>
      <c r="C22" s="589"/>
      <c r="D22" s="589"/>
      <c r="E22" s="589"/>
      <c r="F22" s="509"/>
      <c r="G22" s="510"/>
      <c r="H22" s="258"/>
      <c r="I22" s="586">
        <f t="shared" si="1"/>
        <v>0</v>
      </c>
      <c r="J22" s="586"/>
      <c r="K22" s="586"/>
      <c r="L22" s="586"/>
      <c r="M22" s="586"/>
      <c r="O22" s="652"/>
      <c r="P22" s="383"/>
      <c r="Q22" s="383"/>
      <c r="R22" s="383"/>
      <c r="S22" s="383"/>
      <c r="T22" s="383"/>
      <c r="U22" s="383"/>
      <c r="V22" s="383"/>
      <c r="W22" s="699"/>
      <c r="AA22" s="532"/>
      <c r="AB22" s="253"/>
      <c r="AC22" s="253"/>
      <c r="AD22" s="253"/>
      <c r="AE22" s="253"/>
    </row>
    <row r="23" spans="1:36" s="95" customFormat="1" ht="13.5" customHeight="1" x14ac:dyDescent="0.2">
      <c r="A23" s="184"/>
      <c r="B23" s="533"/>
      <c r="C23" s="511"/>
      <c r="D23" s="511"/>
      <c r="E23" s="511"/>
      <c r="F23" s="587">
        <f>IF(J145="○",AD20,AE20)</f>
        <v>1500</v>
      </c>
      <c r="G23" s="588"/>
      <c r="H23" s="259" t="s">
        <v>134</v>
      </c>
      <c r="I23" s="543">
        <f t="shared" si="1"/>
        <v>0</v>
      </c>
      <c r="J23" s="543"/>
      <c r="K23" s="543"/>
      <c r="L23" s="543"/>
      <c r="M23" s="543"/>
      <c r="O23" s="652"/>
      <c r="P23" s="383"/>
      <c r="Q23" s="383"/>
      <c r="R23" s="383"/>
      <c r="S23" s="383"/>
      <c r="T23" s="383"/>
      <c r="U23" s="383"/>
      <c r="V23" s="383"/>
      <c r="W23" s="699"/>
      <c r="AA23" s="533"/>
      <c r="AB23" s="254"/>
      <c r="AC23" s="254"/>
      <c r="AD23" s="254"/>
      <c r="AE23" s="254"/>
    </row>
    <row r="24" spans="1:36" s="95" customFormat="1" ht="13.5" customHeight="1" x14ac:dyDescent="0.2">
      <c r="A24" s="184"/>
      <c r="B24" s="531" t="s">
        <v>22</v>
      </c>
      <c r="C24" s="589"/>
      <c r="D24" s="589"/>
      <c r="E24" s="589"/>
      <c r="F24" s="509"/>
      <c r="G24" s="510"/>
      <c r="H24" s="258"/>
      <c r="I24" s="586">
        <f t="shared" si="1"/>
        <v>0</v>
      </c>
      <c r="J24" s="586"/>
      <c r="K24" s="586"/>
      <c r="L24" s="586"/>
      <c r="M24" s="586"/>
      <c r="O24" s="700"/>
      <c r="P24" s="701"/>
      <c r="Q24" s="701"/>
      <c r="R24" s="701"/>
      <c r="S24" s="701"/>
      <c r="T24" s="701"/>
      <c r="U24" s="701"/>
      <c r="V24" s="701"/>
      <c r="W24" s="702"/>
      <c r="AA24" s="531" t="s">
        <v>22</v>
      </c>
      <c r="AB24" s="252">
        <v>1440</v>
      </c>
      <c r="AC24" s="252">
        <v>1200</v>
      </c>
      <c r="AD24" s="252">
        <v>1080</v>
      </c>
      <c r="AE24" s="252">
        <v>900</v>
      </c>
    </row>
    <row r="25" spans="1:36" s="95" customFormat="1" ht="13.5" customHeight="1" x14ac:dyDescent="0.2">
      <c r="B25" s="532"/>
      <c r="C25" s="544">
        <v>0</v>
      </c>
      <c r="D25" s="545"/>
      <c r="E25" s="546"/>
      <c r="F25" s="587">
        <f>IF(J145="○",AB24,AC24)</f>
        <v>1200</v>
      </c>
      <c r="G25" s="588"/>
      <c r="H25" s="259" t="s">
        <v>134</v>
      </c>
      <c r="I25" s="590">
        <f t="shared" si="1"/>
        <v>0</v>
      </c>
      <c r="J25" s="591"/>
      <c r="K25" s="591"/>
      <c r="L25" s="591"/>
      <c r="M25" s="592"/>
      <c r="O25" s="113"/>
      <c r="P25" s="113"/>
      <c r="Q25" s="113"/>
      <c r="R25" s="113"/>
      <c r="S25" s="113"/>
      <c r="T25" s="113"/>
      <c r="U25" s="113"/>
      <c r="V25" s="113"/>
      <c r="W25" s="113"/>
      <c r="X25" s="113"/>
      <c r="AA25" s="532"/>
      <c r="AB25" s="253"/>
      <c r="AC25" s="253"/>
      <c r="AD25" s="253"/>
      <c r="AE25" s="253"/>
    </row>
    <row r="26" spans="1:36" s="95" customFormat="1" ht="13.5" customHeight="1" x14ac:dyDescent="0.2">
      <c r="B26" s="532"/>
      <c r="C26" s="589"/>
      <c r="D26" s="589"/>
      <c r="E26" s="589"/>
      <c r="F26" s="509"/>
      <c r="G26" s="510"/>
      <c r="H26" s="258"/>
      <c r="I26" s="586">
        <f t="shared" si="1"/>
        <v>0</v>
      </c>
      <c r="J26" s="586"/>
      <c r="K26" s="586"/>
      <c r="L26" s="586"/>
      <c r="M26" s="586"/>
      <c r="O26" s="383" t="s">
        <v>318</v>
      </c>
      <c r="P26" s="383"/>
      <c r="Q26" s="383"/>
      <c r="R26" s="383"/>
      <c r="S26" s="383"/>
      <c r="T26" s="383"/>
      <c r="U26" s="383"/>
      <c r="V26" s="383"/>
      <c r="W26" s="383"/>
      <c r="X26" s="113"/>
      <c r="AA26" s="532"/>
      <c r="AB26" s="253"/>
      <c r="AC26" s="253"/>
      <c r="AD26" s="253"/>
      <c r="AE26" s="253"/>
    </row>
    <row r="27" spans="1:36" s="95" customFormat="1" ht="13.5" customHeight="1" x14ac:dyDescent="0.2">
      <c r="B27" s="533"/>
      <c r="C27" s="544"/>
      <c r="D27" s="545"/>
      <c r="E27" s="546"/>
      <c r="F27" s="587">
        <f>IF(J145="○",AD24,AE24)</f>
        <v>900</v>
      </c>
      <c r="G27" s="588"/>
      <c r="H27" s="259" t="s">
        <v>134</v>
      </c>
      <c r="I27" s="590">
        <f t="shared" si="1"/>
        <v>0</v>
      </c>
      <c r="J27" s="591"/>
      <c r="K27" s="591"/>
      <c r="L27" s="591"/>
      <c r="M27" s="592"/>
      <c r="O27" s="383"/>
      <c r="P27" s="383"/>
      <c r="Q27" s="383"/>
      <c r="R27" s="383"/>
      <c r="S27" s="383"/>
      <c r="T27" s="383"/>
      <c r="U27" s="383"/>
      <c r="V27" s="383"/>
      <c r="W27" s="383"/>
      <c r="X27" s="113"/>
      <c r="AA27" s="533"/>
      <c r="AB27" s="254"/>
      <c r="AC27" s="254"/>
      <c r="AD27" s="254"/>
      <c r="AE27" s="254"/>
    </row>
    <row r="28" spans="1:36" s="95" customFormat="1" ht="13.5" customHeight="1" x14ac:dyDescent="0.2">
      <c r="B28" s="531" t="s">
        <v>21</v>
      </c>
      <c r="C28" s="534"/>
      <c r="D28" s="534"/>
      <c r="E28" s="534"/>
      <c r="F28" s="509"/>
      <c r="G28" s="510"/>
      <c r="H28" s="258"/>
      <c r="I28" s="535">
        <f t="shared" si="1"/>
        <v>0</v>
      </c>
      <c r="J28" s="535"/>
      <c r="K28" s="535"/>
      <c r="L28" s="535"/>
      <c r="M28" s="535"/>
      <c r="O28" s="383"/>
      <c r="P28" s="383"/>
      <c r="Q28" s="383"/>
      <c r="R28" s="383"/>
      <c r="S28" s="383"/>
      <c r="T28" s="383"/>
      <c r="U28" s="383"/>
      <c r="V28" s="383"/>
      <c r="W28" s="383"/>
      <c r="X28" s="113"/>
      <c r="AA28" s="531" t="s">
        <v>21</v>
      </c>
      <c r="AB28" s="252">
        <v>240</v>
      </c>
      <c r="AC28" s="252">
        <v>200</v>
      </c>
      <c r="AD28" s="252">
        <v>180</v>
      </c>
      <c r="AE28" s="252">
        <v>150</v>
      </c>
    </row>
    <row r="29" spans="1:36" s="95" customFormat="1" ht="13.5" customHeight="1" x14ac:dyDescent="0.2">
      <c r="B29" s="532"/>
      <c r="C29" s="544">
        <v>0</v>
      </c>
      <c r="D29" s="545"/>
      <c r="E29" s="546"/>
      <c r="F29" s="587">
        <f>IF(J145="○",AB28,AC28)</f>
        <v>200</v>
      </c>
      <c r="G29" s="588"/>
      <c r="H29" s="259" t="s">
        <v>134</v>
      </c>
      <c r="I29" s="590">
        <f t="shared" si="1"/>
        <v>0</v>
      </c>
      <c r="J29" s="591"/>
      <c r="K29" s="591"/>
      <c r="L29" s="591"/>
      <c r="M29" s="592"/>
      <c r="O29" s="383"/>
      <c r="P29" s="383"/>
      <c r="Q29" s="383"/>
      <c r="R29" s="383"/>
      <c r="S29" s="383"/>
      <c r="T29" s="383"/>
      <c r="U29" s="383"/>
      <c r="V29" s="383"/>
      <c r="W29" s="383"/>
      <c r="X29" s="113"/>
      <c r="AA29" s="532"/>
      <c r="AB29" s="253"/>
      <c r="AC29" s="253"/>
      <c r="AD29" s="253"/>
      <c r="AE29" s="253"/>
    </row>
    <row r="30" spans="1:36" s="95" customFormat="1" ht="13.5" customHeight="1" x14ac:dyDescent="0.2">
      <c r="B30" s="532"/>
      <c r="C30" s="589"/>
      <c r="D30" s="589"/>
      <c r="E30" s="589"/>
      <c r="F30" s="509"/>
      <c r="G30" s="510"/>
      <c r="H30" s="258"/>
      <c r="I30" s="586">
        <f t="shared" si="1"/>
        <v>0</v>
      </c>
      <c r="J30" s="586"/>
      <c r="K30" s="586"/>
      <c r="L30" s="586"/>
      <c r="M30" s="586"/>
      <c r="O30" s="383"/>
      <c r="P30" s="383"/>
      <c r="Q30" s="383"/>
      <c r="R30" s="383"/>
      <c r="S30" s="383"/>
      <c r="T30" s="383"/>
      <c r="U30" s="383"/>
      <c r="V30" s="383"/>
      <c r="W30" s="383"/>
      <c r="X30" s="108"/>
      <c r="AA30" s="532"/>
      <c r="AB30" s="253"/>
      <c r="AC30" s="253"/>
      <c r="AD30" s="253"/>
      <c r="AE30" s="253"/>
    </row>
    <row r="31" spans="1:36" s="95" customFormat="1" ht="13.5" customHeight="1" x14ac:dyDescent="0.2">
      <c r="B31" s="533"/>
      <c r="C31" s="511"/>
      <c r="D31" s="511"/>
      <c r="E31" s="511"/>
      <c r="F31" s="587">
        <f>IF(J145="○",AD28,AE28)</f>
        <v>150</v>
      </c>
      <c r="G31" s="588"/>
      <c r="H31" s="259" t="s">
        <v>134</v>
      </c>
      <c r="I31" s="543">
        <f t="shared" si="1"/>
        <v>0</v>
      </c>
      <c r="J31" s="543"/>
      <c r="K31" s="543"/>
      <c r="L31" s="543"/>
      <c r="M31" s="543"/>
      <c r="O31" s="696" t="s">
        <v>509</v>
      </c>
      <c r="P31" s="697"/>
      <c r="Q31" s="697"/>
      <c r="R31" s="697"/>
      <c r="S31" s="697"/>
      <c r="T31" s="697"/>
      <c r="U31" s="697"/>
      <c r="V31" s="697"/>
      <c r="W31" s="698"/>
      <c r="X31" s="113"/>
      <c r="AA31" s="533"/>
      <c r="AB31" s="254"/>
      <c r="AC31" s="254"/>
      <c r="AD31" s="254"/>
      <c r="AE31" s="254"/>
      <c r="AH31" s="113"/>
    </row>
    <row r="32" spans="1:36" s="95" customFormat="1" ht="13.5" customHeight="1" x14ac:dyDescent="0.2">
      <c r="B32" s="532" t="s">
        <v>20</v>
      </c>
      <c r="C32" s="605">
        <f>INT(SUM(C20,C22,C24,C26,C28,C30))</f>
        <v>0</v>
      </c>
      <c r="D32" s="606"/>
      <c r="E32" s="607"/>
      <c r="F32" s="593"/>
      <c r="G32" s="594"/>
      <c r="H32" s="595"/>
      <c r="I32" s="586">
        <f>SUM(I20,I22,I24,I26,I28,I30)</f>
        <v>0</v>
      </c>
      <c r="J32" s="586"/>
      <c r="K32" s="586"/>
      <c r="L32" s="586"/>
      <c r="M32" s="586"/>
      <c r="O32" s="652"/>
      <c r="P32" s="383"/>
      <c r="Q32" s="383"/>
      <c r="R32" s="383"/>
      <c r="S32" s="383"/>
      <c r="T32" s="383"/>
      <c r="U32" s="383"/>
      <c r="V32" s="383"/>
      <c r="W32" s="699"/>
    </row>
    <row r="33" spans="1:29" s="95" customFormat="1" ht="13.5" customHeight="1" x14ac:dyDescent="0.2">
      <c r="B33" s="533"/>
      <c r="C33" s="675">
        <f>INT(SUM(C21,C23,C25,C27,C29,C31))</f>
        <v>0</v>
      </c>
      <c r="D33" s="675"/>
      <c r="E33" s="676"/>
      <c r="F33" s="596"/>
      <c r="G33" s="597"/>
      <c r="H33" s="598"/>
      <c r="I33" s="592">
        <f>SUM(I21,I23,I25,I27,I29,I31)</f>
        <v>0</v>
      </c>
      <c r="J33" s="543"/>
      <c r="K33" s="543"/>
      <c r="L33" s="543"/>
      <c r="M33" s="543"/>
      <c r="O33" s="652"/>
      <c r="P33" s="383"/>
      <c r="Q33" s="383"/>
      <c r="R33" s="383"/>
      <c r="S33" s="383"/>
      <c r="T33" s="383"/>
      <c r="U33" s="383"/>
      <c r="V33" s="383"/>
      <c r="W33" s="699"/>
    </row>
    <row r="34" spans="1:29" s="95" customFormat="1" ht="24" customHeight="1" x14ac:dyDescent="0.2">
      <c r="B34" s="105"/>
      <c r="C34" s="185"/>
      <c r="D34" s="185"/>
      <c r="E34" s="185"/>
      <c r="F34" s="189"/>
      <c r="G34" s="189"/>
      <c r="H34" s="189"/>
      <c r="I34" s="186"/>
      <c r="J34" s="190"/>
      <c r="K34" s="186"/>
      <c r="L34" s="186"/>
      <c r="M34" s="186"/>
      <c r="O34" s="652"/>
      <c r="P34" s="383"/>
      <c r="Q34" s="383"/>
      <c r="R34" s="383"/>
      <c r="S34" s="383"/>
      <c r="T34" s="383"/>
      <c r="U34" s="383"/>
      <c r="V34" s="383"/>
      <c r="W34" s="699"/>
    </row>
    <row r="35" spans="1:29" s="95" customFormat="1" ht="25" customHeight="1" x14ac:dyDescent="0.2">
      <c r="B35" s="105"/>
      <c r="C35" s="185"/>
      <c r="D35" s="185"/>
      <c r="E35" s="185"/>
      <c r="F35" s="189"/>
      <c r="G35" s="189"/>
      <c r="H35" s="189"/>
      <c r="I35" s="186"/>
      <c r="J35" s="186"/>
      <c r="K35" s="186"/>
      <c r="L35" s="186"/>
      <c r="M35" s="186"/>
      <c r="O35" s="234"/>
      <c r="P35" s="604" t="s">
        <v>510</v>
      </c>
      <c r="Q35" s="604"/>
      <c r="R35" s="604"/>
      <c r="S35" s="604"/>
      <c r="T35" s="604"/>
      <c r="U35" s="604"/>
      <c r="V35" s="95" t="s">
        <v>41</v>
      </c>
      <c r="W35" s="255"/>
    </row>
    <row r="36" spans="1:29" s="95" customFormat="1" ht="25" customHeight="1" x14ac:dyDescent="0.2">
      <c r="B36" s="105"/>
      <c r="C36" s="185"/>
      <c r="D36" s="185"/>
      <c r="E36" s="185"/>
      <c r="F36" s="189"/>
      <c r="G36" s="189"/>
      <c r="H36" s="189"/>
      <c r="I36" s="186"/>
      <c r="J36" s="186"/>
      <c r="K36" s="186"/>
      <c r="L36" s="186"/>
      <c r="M36" s="186"/>
      <c r="O36" s="192"/>
      <c r="P36" s="642"/>
      <c r="Q36" s="642"/>
      <c r="R36" s="642"/>
      <c r="S36" s="642"/>
      <c r="T36" s="642"/>
      <c r="U36" s="642"/>
      <c r="V36" s="195"/>
      <c r="W36" s="256"/>
    </row>
    <row r="37" spans="1:29" ht="22.5" customHeight="1" x14ac:dyDescent="0.2">
      <c r="A37" s="180" t="s">
        <v>124</v>
      </c>
      <c r="C37" s="181"/>
      <c r="D37" s="181"/>
      <c r="E37" s="181"/>
      <c r="F37" s="181"/>
      <c r="G37" s="181"/>
      <c r="H37" s="181"/>
      <c r="I37" s="181"/>
      <c r="J37" s="181"/>
      <c r="K37" s="181"/>
      <c r="L37" s="181"/>
    </row>
    <row r="38" spans="1:29" s="95" customFormat="1" ht="25.5" customHeight="1" x14ac:dyDescent="0.2">
      <c r="B38" s="182" t="s">
        <v>25</v>
      </c>
      <c r="C38" s="599" t="s">
        <v>163</v>
      </c>
      <c r="D38" s="599"/>
      <c r="E38" s="599"/>
      <c r="F38" s="600" t="s">
        <v>24</v>
      </c>
      <c r="G38" s="600"/>
      <c r="H38" s="600"/>
      <c r="I38" s="599" t="s">
        <v>129</v>
      </c>
      <c r="J38" s="599"/>
      <c r="K38" s="624"/>
      <c r="L38" s="599"/>
      <c r="M38" s="599"/>
      <c r="O38" s="386" t="s">
        <v>511</v>
      </c>
      <c r="P38" s="386"/>
      <c r="Q38" s="386"/>
      <c r="R38" s="386"/>
      <c r="S38" s="386"/>
      <c r="T38" s="386"/>
      <c r="U38" s="386"/>
      <c r="V38" s="386"/>
      <c r="W38" s="386"/>
      <c r="X38" s="188"/>
      <c r="Y38" s="188"/>
      <c r="Z38" s="188"/>
      <c r="AA38" s="157" t="s">
        <v>25</v>
      </c>
      <c r="AB38" s="250" t="s">
        <v>503</v>
      </c>
      <c r="AC38" s="251" t="s">
        <v>504</v>
      </c>
    </row>
    <row r="39" spans="1:29" s="95" customFormat="1" ht="13.5" customHeight="1" x14ac:dyDescent="0.2">
      <c r="A39" s="184"/>
      <c r="B39" s="603" t="s">
        <v>23</v>
      </c>
      <c r="C39" s="625"/>
      <c r="D39" s="625"/>
      <c r="E39" s="625"/>
      <c r="F39" s="541"/>
      <c r="G39" s="542"/>
      <c r="H39" s="307"/>
      <c r="I39" s="517">
        <f t="shared" ref="I39:I44" si="2">ROUNDDOWN((INT(C39)*F39/10),0)</f>
        <v>0</v>
      </c>
      <c r="J39" s="518"/>
      <c r="K39" s="518"/>
      <c r="L39" s="518"/>
      <c r="M39" s="519"/>
      <c r="O39" s="386"/>
      <c r="P39" s="386"/>
      <c r="Q39" s="386"/>
      <c r="R39" s="386"/>
      <c r="S39" s="386"/>
      <c r="T39" s="386"/>
      <c r="U39" s="386"/>
      <c r="V39" s="386"/>
      <c r="W39" s="386"/>
      <c r="X39" s="183"/>
      <c r="AA39" s="416" t="s">
        <v>23</v>
      </c>
      <c r="AB39" s="257"/>
      <c r="AC39" s="257"/>
    </row>
    <row r="40" spans="1:29" s="95" customFormat="1" ht="13.5" customHeight="1" x14ac:dyDescent="0.2">
      <c r="A40" s="184"/>
      <c r="B40" s="533"/>
      <c r="C40" s="632"/>
      <c r="D40" s="417"/>
      <c r="E40" s="418"/>
      <c r="F40" s="587">
        <f>IF(I190="○",AB40,AC40)</f>
        <v>3666</v>
      </c>
      <c r="G40" s="588"/>
      <c r="H40" s="308" t="s">
        <v>134</v>
      </c>
      <c r="I40" s="629">
        <f t="shared" si="2"/>
        <v>0</v>
      </c>
      <c r="J40" s="630"/>
      <c r="K40" s="630"/>
      <c r="L40" s="630"/>
      <c r="M40" s="631"/>
      <c r="O40" s="386" t="s">
        <v>445</v>
      </c>
      <c r="P40" s="386"/>
      <c r="Q40" s="386"/>
      <c r="R40" s="386"/>
      <c r="S40" s="386"/>
      <c r="T40" s="386"/>
      <c r="U40" s="386"/>
      <c r="V40" s="386"/>
      <c r="W40" s="386"/>
      <c r="X40" s="183"/>
      <c r="AA40" s="416"/>
      <c r="AB40" s="254">
        <v>4400</v>
      </c>
      <c r="AC40" s="254">
        <v>3666</v>
      </c>
    </row>
    <row r="41" spans="1:29" s="95" customFormat="1" ht="13.5" customHeight="1" x14ac:dyDescent="0.2">
      <c r="A41" s="184"/>
      <c r="B41" s="603" t="s">
        <v>22</v>
      </c>
      <c r="C41" s="625"/>
      <c r="D41" s="625"/>
      <c r="E41" s="625"/>
      <c r="F41" s="541"/>
      <c r="G41" s="542"/>
      <c r="H41" s="307"/>
      <c r="I41" s="517">
        <f t="shared" si="2"/>
        <v>0</v>
      </c>
      <c r="J41" s="518"/>
      <c r="K41" s="518"/>
      <c r="L41" s="518"/>
      <c r="M41" s="519"/>
      <c r="O41" s="386"/>
      <c r="P41" s="386"/>
      <c r="Q41" s="386"/>
      <c r="R41" s="386"/>
      <c r="S41" s="386"/>
      <c r="T41" s="386"/>
      <c r="U41" s="386"/>
      <c r="V41" s="386"/>
      <c r="W41" s="386"/>
      <c r="X41" s="183"/>
      <c r="AA41" s="416" t="s">
        <v>22</v>
      </c>
      <c r="AB41" s="252"/>
      <c r="AC41" s="252"/>
    </row>
    <row r="42" spans="1:29" s="95" customFormat="1" ht="13.5" customHeight="1" x14ac:dyDescent="0.2">
      <c r="B42" s="533"/>
      <c r="C42" s="632"/>
      <c r="D42" s="417"/>
      <c r="E42" s="418"/>
      <c r="F42" s="587">
        <f>IF(I190="○",AB42,AC42)</f>
        <v>1666</v>
      </c>
      <c r="G42" s="588"/>
      <c r="H42" s="308" t="s">
        <v>134</v>
      </c>
      <c r="I42" s="629">
        <f t="shared" si="2"/>
        <v>0</v>
      </c>
      <c r="J42" s="630"/>
      <c r="K42" s="630"/>
      <c r="L42" s="630"/>
      <c r="M42" s="631"/>
      <c r="O42" s="386"/>
      <c r="P42" s="386"/>
      <c r="Q42" s="386"/>
      <c r="R42" s="386"/>
      <c r="S42" s="386"/>
      <c r="T42" s="386"/>
      <c r="U42" s="386"/>
      <c r="V42" s="386"/>
      <c r="W42" s="386"/>
      <c r="X42" s="183"/>
      <c r="AA42" s="416"/>
      <c r="AB42" s="254">
        <v>2000</v>
      </c>
      <c r="AC42" s="254">
        <v>1666</v>
      </c>
    </row>
    <row r="43" spans="1:29" s="95" customFormat="1" ht="13.5" customHeight="1" x14ac:dyDescent="0.2">
      <c r="B43" s="531" t="s">
        <v>21</v>
      </c>
      <c r="C43" s="515"/>
      <c r="D43" s="515"/>
      <c r="E43" s="515"/>
      <c r="F43" s="541"/>
      <c r="G43" s="542"/>
      <c r="H43" s="307"/>
      <c r="I43" s="516">
        <f t="shared" si="2"/>
        <v>0</v>
      </c>
      <c r="J43" s="516"/>
      <c r="K43" s="516"/>
      <c r="L43" s="516"/>
      <c r="M43" s="516"/>
      <c r="O43" s="386"/>
      <c r="P43" s="386"/>
      <c r="Q43" s="386"/>
      <c r="R43" s="386"/>
      <c r="S43" s="386"/>
      <c r="T43" s="386"/>
      <c r="U43" s="386"/>
      <c r="V43" s="386"/>
      <c r="W43" s="386"/>
      <c r="X43" s="188"/>
      <c r="AA43" s="416" t="s">
        <v>21</v>
      </c>
      <c r="AB43" s="252"/>
      <c r="AC43" s="252"/>
    </row>
    <row r="44" spans="1:29" s="95" customFormat="1" ht="13.5" customHeight="1" x14ac:dyDescent="0.2">
      <c r="B44" s="533"/>
      <c r="C44" s="632"/>
      <c r="D44" s="417"/>
      <c r="E44" s="418"/>
      <c r="F44" s="587">
        <f>IF(I190="○",AB44,AC44)</f>
        <v>333</v>
      </c>
      <c r="G44" s="588"/>
      <c r="H44" s="309" t="s">
        <v>134</v>
      </c>
      <c r="I44" s="677">
        <f t="shared" si="2"/>
        <v>0</v>
      </c>
      <c r="J44" s="677"/>
      <c r="K44" s="677"/>
      <c r="L44" s="677"/>
      <c r="M44" s="677"/>
      <c r="O44" s="383" t="s">
        <v>446</v>
      </c>
      <c r="P44" s="383"/>
      <c r="Q44" s="383"/>
      <c r="R44" s="383"/>
      <c r="S44" s="383"/>
      <c r="T44" s="383"/>
      <c r="U44" s="383"/>
      <c r="V44" s="692" t="s">
        <v>447</v>
      </c>
      <c r="W44" s="693"/>
      <c r="X44" s="188"/>
      <c r="AA44" s="416"/>
      <c r="AB44" s="254">
        <v>400</v>
      </c>
      <c r="AC44" s="254">
        <v>333</v>
      </c>
    </row>
    <row r="45" spans="1:29" s="95" customFormat="1" ht="0.75" customHeight="1" x14ac:dyDescent="0.2">
      <c r="B45" s="520" t="s">
        <v>311</v>
      </c>
      <c r="C45" s="521"/>
      <c r="D45" s="521"/>
      <c r="E45" s="521"/>
      <c r="F45" s="521"/>
      <c r="G45" s="521"/>
      <c r="H45" s="521"/>
      <c r="I45" s="521"/>
      <c r="J45" s="521"/>
      <c r="K45" s="521"/>
      <c r="L45" s="521"/>
      <c r="M45" s="522"/>
      <c r="O45" s="383"/>
      <c r="P45" s="383"/>
      <c r="Q45" s="383"/>
      <c r="R45" s="383"/>
      <c r="S45" s="383"/>
      <c r="T45" s="383"/>
      <c r="U45" s="383"/>
      <c r="V45" s="692"/>
      <c r="W45" s="694"/>
      <c r="X45" s="707"/>
    </row>
    <row r="46" spans="1:29" s="95" customFormat="1" ht="13.5" customHeight="1" x14ac:dyDescent="0.2">
      <c r="B46" s="532" t="s">
        <v>20</v>
      </c>
      <c r="C46" s="616">
        <f>SUM(C39,C41,C43)</f>
        <v>0</v>
      </c>
      <c r="D46" s="617"/>
      <c r="E46" s="617"/>
      <c r="F46" s="610"/>
      <c r="G46" s="611"/>
      <c r="H46" s="612"/>
      <c r="I46" s="608">
        <f>SUM(I39,I41,I43)</f>
        <v>0</v>
      </c>
      <c r="J46" s="608"/>
      <c r="K46" s="608"/>
      <c r="L46" s="608"/>
      <c r="M46" s="609"/>
      <c r="O46" s="383"/>
      <c r="P46" s="383"/>
      <c r="Q46" s="383"/>
      <c r="R46" s="383"/>
      <c r="S46" s="383"/>
      <c r="T46" s="383"/>
      <c r="U46" s="383"/>
      <c r="V46" s="539"/>
      <c r="W46" s="695"/>
      <c r="X46" s="707"/>
    </row>
    <row r="47" spans="1:29" s="95" customFormat="1" ht="13.5" customHeight="1" x14ac:dyDescent="0.2">
      <c r="B47" s="533"/>
      <c r="C47" s="536">
        <f>INT(SUM(C40,C42,C44))</f>
        <v>0</v>
      </c>
      <c r="D47" s="537"/>
      <c r="E47" s="537"/>
      <c r="F47" s="613"/>
      <c r="G47" s="614"/>
      <c r="H47" s="615"/>
      <c r="I47" s="631">
        <f>IF(W44="○",MIN(SUM(I40,I42,I44),T47),SUM(I40,I42,I44))</f>
        <v>0</v>
      </c>
      <c r="J47" s="647"/>
      <c r="K47" s="647"/>
      <c r="L47" s="647"/>
      <c r="M47" s="647"/>
      <c r="O47" s="383" t="s">
        <v>448</v>
      </c>
      <c r="P47" s="383"/>
      <c r="Q47" s="383"/>
      <c r="R47" s="383"/>
      <c r="S47" s="383"/>
      <c r="T47" s="708">
        <f>E54*2000000</f>
        <v>0</v>
      </c>
      <c r="U47" s="708"/>
      <c r="V47" s="708"/>
      <c r="W47" s="708"/>
    </row>
    <row r="48" spans="1:29" s="95" customFormat="1" ht="8.25" customHeight="1" x14ac:dyDescent="0.2">
      <c r="B48" s="105"/>
      <c r="C48" s="185"/>
      <c r="D48" s="185"/>
      <c r="E48" s="185"/>
      <c r="F48" s="189"/>
      <c r="G48" s="189"/>
      <c r="H48" s="189"/>
      <c r="I48" s="186"/>
      <c r="J48" s="186"/>
      <c r="K48" s="186"/>
      <c r="L48" s="186"/>
      <c r="M48" s="186"/>
      <c r="O48" s="191"/>
      <c r="P48" s="191"/>
      <c r="Q48" s="191"/>
      <c r="R48" s="191"/>
      <c r="S48" s="191"/>
    </row>
    <row r="49" spans="1:29" s="95" customFormat="1" ht="19.5" customHeight="1" x14ac:dyDescent="0.2">
      <c r="A49" s="114" t="s">
        <v>312</v>
      </c>
      <c r="P49" s="112"/>
      <c r="Q49" s="112"/>
      <c r="R49" s="112"/>
      <c r="S49" s="112"/>
      <c r="T49" s="112"/>
      <c r="U49" s="112"/>
      <c r="V49" s="112"/>
      <c r="W49" s="112"/>
      <c r="X49" s="112"/>
    </row>
    <row r="50" spans="1:29" s="95" customFormat="1" ht="25.5" customHeight="1" x14ac:dyDescent="0.2">
      <c r="B50" s="133"/>
      <c r="C50" s="134"/>
      <c r="D50" s="134"/>
      <c r="E50" s="505" t="s">
        <v>9</v>
      </c>
      <c r="F50" s="636"/>
      <c r="G50" s="636"/>
      <c r="H50" s="636"/>
      <c r="I50" s="506"/>
      <c r="J50" s="387" t="s">
        <v>8</v>
      </c>
      <c r="K50" s="575"/>
      <c r="L50" s="387"/>
      <c r="M50" s="387"/>
      <c r="N50" s="387"/>
      <c r="O50" s="637"/>
      <c r="P50" s="583" t="s">
        <v>634</v>
      </c>
      <c r="Q50" s="584"/>
      <c r="R50" s="584"/>
      <c r="S50" s="584"/>
      <c r="T50" s="585"/>
      <c r="U50" s="716" t="s">
        <v>135</v>
      </c>
      <c r="V50" s="716"/>
      <c r="W50" s="716"/>
      <c r="X50" s="112"/>
    </row>
    <row r="51" spans="1:29" s="95" customFormat="1" ht="25.5" customHeight="1" x14ac:dyDescent="0.2">
      <c r="B51" s="538" t="s">
        <v>45</v>
      </c>
      <c r="C51" s="539"/>
      <c r="D51" s="540"/>
      <c r="E51" s="192"/>
      <c r="F51" s="193"/>
      <c r="G51" s="194"/>
      <c r="H51" s="195" t="s">
        <v>7</v>
      </c>
      <c r="I51" s="195"/>
      <c r="J51" s="192"/>
      <c r="K51" s="195"/>
      <c r="L51" s="193"/>
      <c r="M51" s="196"/>
      <c r="N51" s="195" t="s">
        <v>7</v>
      </c>
      <c r="O51" s="197"/>
      <c r="P51" s="377"/>
      <c r="Q51" s="335" t="s">
        <v>449</v>
      </c>
      <c r="R51" s="336"/>
      <c r="S51" s="265" t="s">
        <v>7</v>
      </c>
      <c r="T51" s="378"/>
      <c r="U51" s="716"/>
      <c r="V51" s="716"/>
      <c r="W51" s="716"/>
      <c r="X51" s="112"/>
    </row>
    <row r="52" spans="1:29" s="95" customFormat="1" ht="14.25" customHeight="1" x14ac:dyDescent="0.2">
      <c r="B52" s="96"/>
      <c r="C52" s="96"/>
      <c r="D52" s="96"/>
      <c r="F52" s="99"/>
      <c r="G52" s="198"/>
      <c r="L52" s="99"/>
      <c r="M52" s="198"/>
      <c r="P52" s="113"/>
      <c r="Q52" s="113"/>
      <c r="R52" s="113"/>
      <c r="S52" s="113"/>
      <c r="T52" s="113"/>
      <c r="U52" s="113"/>
      <c r="V52" s="113"/>
      <c r="W52" s="113"/>
      <c r="X52" s="112"/>
    </row>
    <row r="53" spans="1:29" s="95" customFormat="1" ht="18" customHeight="1" x14ac:dyDescent="0.2">
      <c r="B53" s="199" t="s">
        <v>160</v>
      </c>
      <c r="C53" s="200"/>
      <c r="D53" s="200"/>
      <c r="E53" s="200"/>
      <c r="F53" s="201"/>
      <c r="G53" s="201"/>
      <c r="H53" s="201"/>
      <c r="I53" s="201"/>
      <c r="J53" s="201"/>
      <c r="K53" s="201"/>
      <c r="L53" s="202"/>
      <c r="M53" s="202"/>
      <c r="N53" s="202"/>
      <c r="O53" s="203"/>
      <c r="P53" s="203"/>
      <c r="Q53" s="203"/>
      <c r="R53" s="203"/>
      <c r="S53" s="203"/>
      <c r="T53" s="203"/>
      <c r="U53" s="203"/>
      <c r="V53" s="203"/>
      <c r="W53" s="204"/>
    </row>
    <row r="54" spans="1:29" s="95" customFormat="1" ht="21" customHeight="1" x14ac:dyDescent="0.2">
      <c r="B54" s="205" t="s">
        <v>34</v>
      </c>
      <c r="E54" s="709"/>
      <c r="F54" s="709"/>
      <c r="G54" s="709"/>
      <c r="H54" s="206"/>
      <c r="I54" s="206"/>
      <c r="J54" s="206"/>
      <c r="K54" s="206"/>
      <c r="W54" s="207"/>
      <c r="X54" s="176"/>
      <c r="Y54" s="176"/>
      <c r="Z54" s="176"/>
      <c r="AA54" s="176"/>
      <c r="AB54" s="176"/>
      <c r="AC54" s="176"/>
    </row>
    <row r="55" spans="1:29" s="95" customFormat="1" ht="6.75" customHeight="1" x14ac:dyDescent="0.2">
      <c r="B55" s="205"/>
      <c r="E55" s="208"/>
      <c r="F55" s="206"/>
      <c r="G55" s="206"/>
      <c r="H55" s="206"/>
      <c r="I55" s="206"/>
      <c r="J55" s="206"/>
      <c r="K55" s="206"/>
      <c r="W55" s="207"/>
      <c r="X55" s="176"/>
      <c r="Y55" s="176"/>
      <c r="Z55" s="176"/>
      <c r="AA55" s="176"/>
      <c r="AB55" s="176"/>
      <c r="AC55" s="176"/>
    </row>
    <row r="56" spans="1:29" s="95" customFormat="1" ht="16.5" customHeight="1" x14ac:dyDescent="0.2">
      <c r="B56" s="205" t="s">
        <v>33</v>
      </c>
      <c r="E56" s="209"/>
      <c r="F56" s="179" t="s">
        <v>19</v>
      </c>
      <c r="I56" s="209"/>
      <c r="J56" s="95" t="s">
        <v>17</v>
      </c>
      <c r="N56" s="209"/>
      <c r="O56" s="95" t="s">
        <v>18</v>
      </c>
      <c r="R56" s="209"/>
      <c r="S56" s="179" t="s">
        <v>16</v>
      </c>
      <c r="W56" s="207"/>
      <c r="X56" s="176"/>
      <c r="Y56" s="176"/>
      <c r="Z56" s="176"/>
      <c r="AA56" s="176"/>
      <c r="AB56" s="176"/>
      <c r="AC56" s="176"/>
    </row>
    <row r="57" spans="1:29" s="95" customFormat="1" ht="6.75" customHeight="1" x14ac:dyDescent="0.2">
      <c r="B57" s="205"/>
      <c r="E57" s="210"/>
      <c r="F57" s="206"/>
      <c r="G57" s="206"/>
      <c r="H57" s="206"/>
      <c r="I57" s="206"/>
      <c r="J57" s="206"/>
      <c r="K57" s="206"/>
      <c r="W57" s="207"/>
      <c r="X57" s="176"/>
      <c r="Y57" s="176"/>
      <c r="Z57" s="176"/>
      <c r="AA57" s="176"/>
      <c r="AB57" s="176"/>
      <c r="AC57" s="176"/>
    </row>
    <row r="58" spans="1:29" s="95" customFormat="1" ht="16.5" customHeight="1" x14ac:dyDescent="0.2">
      <c r="B58" s="205" t="s">
        <v>32</v>
      </c>
      <c r="G58" s="209"/>
      <c r="H58" s="95" t="s">
        <v>35</v>
      </c>
      <c r="I58" s="96"/>
      <c r="J58" s="209"/>
      <c r="K58" s="96"/>
      <c r="L58" s="95" t="s">
        <v>36</v>
      </c>
      <c r="N58" s="209"/>
      <c r="O58" s="95" t="s">
        <v>37</v>
      </c>
      <c r="Q58" s="209"/>
      <c r="R58" s="95" t="s">
        <v>38</v>
      </c>
      <c r="W58" s="207"/>
      <c r="X58" s="176"/>
      <c r="Y58" s="176"/>
      <c r="Z58" s="176"/>
      <c r="AA58" s="176"/>
      <c r="AB58" s="176"/>
      <c r="AC58" s="176"/>
    </row>
    <row r="59" spans="1:29" s="95" customFormat="1" ht="6.75" customHeight="1" x14ac:dyDescent="0.2">
      <c r="B59" s="205"/>
      <c r="E59" s="206"/>
      <c r="F59" s="206"/>
      <c r="G59" s="206"/>
      <c r="I59" s="206"/>
      <c r="W59" s="207"/>
      <c r="X59" s="176"/>
      <c r="Y59" s="176"/>
      <c r="Z59" s="176"/>
      <c r="AA59" s="176"/>
      <c r="AB59" s="176"/>
      <c r="AC59" s="176"/>
    </row>
    <row r="60" spans="1:29" ht="16.5" customHeight="1" x14ac:dyDescent="0.2">
      <c r="B60" s="205"/>
      <c r="C60" s="95"/>
      <c r="D60" s="95"/>
      <c r="E60" s="95"/>
      <c r="F60" s="95"/>
      <c r="G60" s="209"/>
      <c r="H60" s="95" t="s">
        <v>39</v>
      </c>
      <c r="I60" s="96"/>
      <c r="J60" s="209"/>
      <c r="K60" s="96"/>
      <c r="L60" s="95" t="s">
        <v>40</v>
      </c>
      <c r="M60" s="95"/>
      <c r="N60" s="209"/>
      <c r="O60" s="95" t="s">
        <v>244</v>
      </c>
      <c r="P60" s="95"/>
      <c r="Q60" s="209"/>
      <c r="R60" s="95" t="s">
        <v>245</v>
      </c>
      <c r="S60" s="95"/>
      <c r="T60" s="95"/>
      <c r="U60" s="95"/>
      <c r="V60" s="95"/>
      <c r="W60" s="211"/>
    </row>
    <row r="61" spans="1:29" s="95" customFormat="1" ht="6.75" customHeight="1" x14ac:dyDescent="0.2">
      <c r="B61" s="212"/>
      <c r="C61" s="176"/>
      <c r="D61" s="176"/>
      <c r="E61" s="213"/>
      <c r="F61" s="213"/>
      <c r="G61" s="213"/>
      <c r="H61" s="213"/>
      <c r="I61" s="213"/>
      <c r="J61" s="213"/>
      <c r="K61" s="213"/>
      <c r="L61" s="176"/>
      <c r="M61" s="176"/>
      <c r="N61" s="176"/>
      <c r="O61" s="176"/>
      <c r="P61" s="176"/>
      <c r="Q61" s="176"/>
      <c r="R61" s="176"/>
      <c r="S61" s="176"/>
      <c r="T61" s="176"/>
      <c r="U61" s="176"/>
      <c r="V61" s="176"/>
      <c r="W61" s="207"/>
      <c r="X61" s="176"/>
      <c r="Y61" s="176"/>
      <c r="Z61" s="176"/>
      <c r="AA61" s="176"/>
      <c r="AB61" s="176"/>
      <c r="AC61" s="176"/>
    </row>
    <row r="62" spans="1:29" s="95" customFormat="1" ht="16.5" customHeight="1" x14ac:dyDescent="0.2">
      <c r="B62" s="205" t="s">
        <v>463</v>
      </c>
      <c r="G62" s="214"/>
      <c r="H62" s="213"/>
      <c r="I62" s="213"/>
      <c r="J62" s="213"/>
      <c r="K62" s="213"/>
      <c r="L62" s="176"/>
      <c r="M62" s="176"/>
      <c r="N62" s="176"/>
      <c r="O62" s="176"/>
      <c r="P62" s="176"/>
      <c r="Q62" s="176"/>
      <c r="R62" s="176"/>
      <c r="S62" s="176"/>
      <c r="T62" s="176"/>
      <c r="U62" s="176"/>
      <c r="V62" s="176"/>
      <c r="W62" s="207"/>
      <c r="X62" s="176"/>
      <c r="Y62" s="176"/>
      <c r="Z62" s="176"/>
      <c r="AA62" s="176"/>
      <c r="AB62" s="176"/>
      <c r="AC62" s="176"/>
    </row>
    <row r="63" spans="1:29" s="95" customFormat="1" ht="6.75" customHeight="1" x14ac:dyDescent="0.2">
      <c r="B63" s="212"/>
      <c r="C63" s="176"/>
      <c r="D63" s="176"/>
      <c r="E63" s="213"/>
      <c r="F63" s="213"/>
      <c r="G63" s="213"/>
      <c r="H63" s="213"/>
      <c r="I63" s="213"/>
      <c r="J63" s="213"/>
      <c r="K63" s="213"/>
      <c r="L63" s="176"/>
      <c r="M63" s="176"/>
      <c r="N63" s="176"/>
      <c r="O63" s="176"/>
      <c r="P63" s="176"/>
      <c r="Q63" s="176"/>
      <c r="R63" s="176"/>
      <c r="S63" s="176"/>
      <c r="T63" s="176"/>
      <c r="U63" s="176"/>
      <c r="V63" s="176"/>
      <c r="W63" s="207"/>
      <c r="X63" s="176"/>
      <c r="Y63" s="176"/>
      <c r="Z63" s="176"/>
      <c r="AA63" s="176"/>
      <c r="AB63" s="176"/>
      <c r="AC63" s="176"/>
    </row>
    <row r="64" spans="1:29" ht="16.5" customHeight="1" x14ac:dyDescent="0.2">
      <c r="B64" s="215" t="s">
        <v>246</v>
      </c>
      <c r="C64" s="98"/>
      <c r="D64" s="98"/>
      <c r="E64" s="98"/>
      <c r="F64" s="98"/>
      <c r="W64" s="211"/>
    </row>
    <row r="65" spans="1:33" ht="32.25" customHeight="1" x14ac:dyDescent="0.2">
      <c r="B65" s="710" t="s">
        <v>272</v>
      </c>
      <c r="C65" s="711"/>
      <c r="D65" s="712"/>
      <c r="E65" s="555"/>
      <c r="F65" s="556"/>
      <c r="G65" s="557"/>
      <c r="H65" s="633" t="s">
        <v>273</v>
      </c>
      <c r="I65" s="634"/>
      <c r="J65" s="635"/>
      <c r="K65" s="364"/>
      <c r="L65" s="555"/>
      <c r="M65" s="556"/>
      <c r="N65" s="557"/>
      <c r="Q65" s="634" t="s">
        <v>243</v>
      </c>
      <c r="R65" s="634"/>
      <c r="S65" s="635"/>
      <c r="T65" s="555"/>
      <c r="U65" s="556"/>
      <c r="V65" s="557"/>
      <c r="W65" s="211"/>
    </row>
    <row r="66" spans="1:33" ht="6.75" customHeight="1" x14ac:dyDescent="0.2">
      <c r="B66" s="216"/>
      <c r="C66" s="217"/>
      <c r="D66" s="217"/>
      <c r="E66" s="217"/>
      <c r="F66" s="217"/>
      <c r="G66" s="218"/>
      <c r="H66" s="219"/>
      <c r="I66" s="220"/>
      <c r="J66" s="220"/>
      <c r="K66" s="220"/>
      <c r="L66" s="220"/>
      <c r="M66" s="218"/>
      <c r="N66" s="218"/>
      <c r="O66" s="219"/>
      <c r="P66" s="220"/>
      <c r="Q66" s="220"/>
      <c r="R66" s="220"/>
      <c r="S66" s="218"/>
      <c r="T66" s="218"/>
      <c r="U66" s="218"/>
      <c r="V66" s="218"/>
      <c r="W66" s="221"/>
    </row>
    <row r="67" spans="1:33" s="95" customFormat="1" ht="8.25" customHeight="1" x14ac:dyDescent="0.2">
      <c r="B67" s="96"/>
      <c r="C67" s="96"/>
      <c r="D67" s="96"/>
      <c r="F67" s="99"/>
      <c r="G67" s="198"/>
      <c r="L67" s="99"/>
      <c r="M67" s="198"/>
    </row>
    <row r="68" spans="1:33" s="222" customFormat="1" ht="21.75" customHeight="1" x14ac:dyDescent="0.65">
      <c r="A68" s="175" t="s">
        <v>111</v>
      </c>
    </row>
    <row r="69" spans="1:33" s="222" customFormat="1" ht="18.75" customHeight="1" x14ac:dyDescent="0.6">
      <c r="A69" s="222" t="s">
        <v>109</v>
      </c>
    </row>
    <row r="70" spans="1:33" ht="11.5" customHeight="1" x14ac:dyDescent="0.2">
      <c r="B70" s="575" t="s">
        <v>465</v>
      </c>
      <c r="C70" s="575"/>
      <c r="D70" s="640" t="s">
        <v>0</v>
      </c>
      <c r="E70" s="490"/>
      <c r="F70" s="490"/>
      <c r="G70" s="490"/>
      <c r="H70" s="490"/>
      <c r="I70" s="490"/>
      <c r="J70" s="491"/>
      <c r="K70" s="354"/>
      <c r="L70" s="575" t="s">
        <v>1</v>
      </c>
      <c r="M70" s="575"/>
      <c r="N70" s="575"/>
      <c r="O70" s="575"/>
      <c r="P70" s="575"/>
      <c r="Q70" s="575"/>
      <c r="R70" s="575"/>
      <c r="S70" s="575"/>
      <c r="T70" s="575"/>
      <c r="U70" s="575"/>
      <c r="V70" s="575"/>
      <c r="W70" s="575"/>
      <c r="X70" s="95"/>
    </row>
    <row r="71" spans="1:33" s="95" customFormat="1" ht="11.5" customHeight="1" x14ac:dyDescent="0.2">
      <c r="B71" s="575"/>
      <c r="C71" s="575"/>
      <c r="D71" s="622"/>
      <c r="E71" s="492"/>
      <c r="F71" s="492"/>
      <c r="G71" s="492"/>
      <c r="H71" s="492"/>
      <c r="I71" s="492"/>
      <c r="J71" s="493"/>
      <c r="K71" s="355"/>
      <c r="L71" s="575"/>
      <c r="M71" s="575"/>
      <c r="N71" s="575"/>
      <c r="O71" s="575"/>
      <c r="P71" s="575"/>
      <c r="Q71" s="575"/>
      <c r="R71" s="575"/>
      <c r="S71" s="575"/>
      <c r="T71" s="575"/>
      <c r="U71" s="575"/>
      <c r="V71" s="575"/>
      <c r="W71" s="575"/>
    </row>
    <row r="72" spans="1:33" s="95" customFormat="1" ht="23.25" customHeight="1" x14ac:dyDescent="0.2">
      <c r="B72" s="648" t="s">
        <v>241</v>
      </c>
      <c r="C72" s="649"/>
      <c r="D72" s="641" t="s">
        <v>164</v>
      </c>
      <c r="E72" s="642"/>
      <c r="F72" s="642"/>
      <c r="G72" s="642"/>
      <c r="H72" s="642"/>
      <c r="I72" s="642"/>
      <c r="J72" s="643"/>
      <c r="K72" s="358">
        <v>1</v>
      </c>
      <c r="L72" s="260" t="s">
        <v>6</v>
      </c>
      <c r="M72" s="547" t="s">
        <v>512</v>
      </c>
      <c r="N72" s="548"/>
      <c r="O72" s="548"/>
      <c r="P72" s="548"/>
      <c r="Q72" s="548"/>
      <c r="R72" s="548"/>
      <c r="S72" s="548"/>
      <c r="T72" s="548"/>
      <c r="U72" s="548"/>
      <c r="V72" s="548"/>
      <c r="W72" s="549"/>
      <c r="AG72" s="95">
        <v>1</v>
      </c>
    </row>
    <row r="73" spans="1:33" s="95" customFormat="1" ht="23.25" customHeight="1" x14ac:dyDescent="0.2">
      <c r="B73" s="650"/>
      <c r="C73" s="651"/>
      <c r="D73" s="528" t="s">
        <v>177</v>
      </c>
      <c r="E73" s="529"/>
      <c r="F73" s="529"/>
      <c r="G73" s="529"/>
      <c r="H73" s="529"/>
      <c r="I73" s="529"/>
      <c r="J73" s="530"/>
      <c r="K73" s="264">
        <v>2</v>
      </c>
      <c r="L73" s="260" t="s">
        <v>6</v>
      </c>
      <c r="M73" s="547" t="s">
        <v>512</v>
      </c>
      <c r="N73" s="548"/>
      <c r="O73" s="548"/>
      <c r="P73" s="548"/>
      <c r="Q73" s="548"/>
      <c r="R73" s="548"/>
      <c r="S73" s="548"/>
      <c r="T73" s="548"/>
      <c r="U73" s="548"/>
      <c r="V73" s="548"/>
      <c r="W73" s="549"/>
      <c r="AG73" s="95">
        <v>2</v>
      </c>
    </row>
    <row r="74" spans="1:33" s="95" customFormat="1" ht="23" customHeight="1" x14ac:dyDescent="0.2">
      <c r="B74" s="558" t="s">
        <v>146</v>
      </c>
      <c r="C74" s="559"/>
      <c r="D74" s="528" t="s">
        <v>464</v>
      </c>
      <c r="E74" s="529"/>
      <c r="F74" s="529"/>
      <c r="G74" s="529"/>
      <c r="H74" s="529"/>
      <c r="I74" s="529"/>
      <c r="J74" s="530"/>
      <c r="K74" s="264">
        <v>301</v>
      </c>
      <c r="L74" s="260" t="s">
        <v>6</v>
      </c>
      <c r="M74" s="547" t="s">
        <v>513</v>
      </c>
      <c r="N74" s="548"/>
      <c r="O74" s="548"/>
      <c r="P74" s="548"/>
      <c r="Q74" s="548"/>
      <c r="R74" s="548"/>
      <c r="S74" s="548"/>
      <c r="T74" s="548"/>
      <c r="U74" s="548"/>
      <c r="V74" s="548"/>
      <c r="W74" s="549"/>
      <c r="AG74" s="95">
        <v>301</v>
      </c>
    </row>
    <row r="75" spans="1:33" s="95" customFormat="1" ht="23" customHeight="1" x14ac:dyDescent="0.2">
      <c r="B75" s="560"/>
      <c r="C75" s="561"/>
      <c r="D75" s="528" t="s">
        <v>461</v>
      </c>
      <c r="E75" s="529"/>
      <c r="F75" s="529"/>
      <c r="G75" s="529"/>
      <c r="H75" s="529"/>
      <c r="I75" s="529"/>
      <c r="J75" s="530"/>
      <c r="K75" s="264">
        <v>302</v>
      </c>
      <c r="L75" s="260" t="s">
        <v>6</v>
      </c>
      <c r="M75" s="547" t="s">
        <v>513</v>
      </c>
      <c r="N75" s="548"/>
      <c r="O75" s="548"/>
      <c r="P75" s="548"/>
      <c r="Q75" s="548"/>
      <c r="R75" s="548"/>
      <c r="S75" s="548"/>
      <c r="T75" s="548"/>
      <c r="U75" s="548"/>
      <c r="V75" s="548"/>
      <c r="W75" s="549"/>
      <c r="AG75" s="95">
        <v>302</v>
      </c>
    </row>
    <row r="76" spans="1:33" s="95" customFormat="1" ht="23.25" customHeight="1" x14ac:dyDescent="0.2">
      <c r="B76" s="626" t="s">
        <v>14</v>
      </c>
      <c r="C76" s="626" t="s">
        <v>13</v>
      </c>
      <c r="D76" s="644" t="s">
        <v>165</v>
      </c>
      <c r="E76" s="645"/>
      <c r="F76" s="645"/>
      <c r="G76" s="645"/>
      <c r="H76" s="645"/>
      <c r="I76" s="645"/>
      <c r="J76" s="646"/>
      <c r="K76" s="359">
        <v>4</v>
      </c>
      <c r="L76" s="260" t="s">
        <v>6</v>
      </c>
      <c r="M76" s="713" t="s">
        <v>514</v>
      </c>
      <c r="N76" s="714"/>
      <c r="O76" s="714"/>
      <c r="P76" s="714"/>
      <c r="Q76" s="714"/>
      <c r="R76" s="714"/>
      <c r="S76" s="714"/>
      <c r="T76" s="714"/>
      <c r="U76" s="714"/>
      <c r="V76" s="714"/>
      <c r="W76" s="715"/>
      <c r="AG76" s="95">
        <v>4</v>
      </c>
    </row>
    <row r="77" spans="1:33" s="95" customFormat="1" ht="23.25" customHeight="1" x14ac:dyDescent="0.2">
      <c r="B77" s="627"/>
      <c r="C77" s="627"/>
      <c r="D77" s="528" t="s">
        <v>178</v>
      </c>
      <c r="E77" s="529"/>
      <c r="F77" s="529"/>
      <c r="G77" s="529"/>
      <c r="H77" s="529"/>
      <c r="I77" s="529"/>
      <c r="J77" s="530"/>
      <c r="K77" s="264">
        <v>5</v>
      </c>
      <c r="L77" s="260" t="s">
        <v>6</v>
      </c>
      <c r="M77" s="547" t="s">
        <v>512</v>
      </c>
      <c r="N77" s="548"/>
      <c r="O77" s="548"/>
      <c r="P77" s="548"/>
      <c r="Q77" s="548"/>
      <c r="R77" s="548"/>
      <c r="S77" s="548"/>
      <c r="T77" s="548"/>
      <c r="U77" s="548"/>
      <c r="V77" s="548"/>
      <c r="W77" s="549"/>
      <c r="AG77" s="95">
        <v>5</v>
      </c>
    </row>
    <row r="78" spans="1:33" s="95" customFormat="1" ht="23.25" customHeight="1" x14ac:dyDescent="0.2">
      <c r="B78" s="627"/>
      <c r="C78" s="628"/>
      <c r="D78" s="528" t="s">
        <v>166</v>
      </c>
      <c r="E78" s="529"/>
      <c r="F78" s="529"/>
      <c r="G78" s="529"/>
      <c r="H78" s="529"/>
      <c r="I78" s="529"/>
      <c r="J78" s="530"/>
      <c r="K78" s="264">
        <v>6</v>
      </c>
      <c r="L78" s="260" t="s">
        <v>6</v>
      </c>
      <c r="M78" s="713" t="s">
        <v>514</v>
      </c>
      <c r="N78" s="714"/>
      <c r="O78" s="714"/>
      <c r="P78" s="714"/>
      <c r="Q78" s="714"/>
      <c r="R78" s="714"/>
      <c r="S78" s="714"/>
      <c r="T78" s="714"/>
      <c r="U78" s="714"/>
      <c r="V78" s="714"/>
      <c r="W78" s="715"/>
      <c r="AA78" s="95" t="s">
        <v>6</v>
      </c>
      <c r="AG78" s="95">
        <v>6</v>
      </c>
    </row>
    <row r="79" spans="1:33" s="95" customFormat="1" ht="23.25" customHeight="1" x14ac:dyDescent="0.2">
      <c r="B79" s="627"/>
      <c r="C79" s="626" t="s">
        <v>2</v>
      </c>
      <c r="D79" s="528" t="s">
        <v>167</v>
      </c>
      <c r="E79" s="529"/>
      <c r="F79" s="529"/>
      <c r="G79" s="529"/>
      <c r="H79" s="529"/>
      <c r="I79" s="529"/>
      <c r="J79" s="530"/>
      <c r="K79" s="264">
        <v>7</v>
      </c>
      <c r="L79" s="260" t="s">
        <v>6</v>
      </c>
      <c r="M79" s="547" t="s">
        <v>512</v>
      </c>
      <c r="N79" s="548"/>
      <c r="O79" s="548"/>
      <c r="P79" s="548"/>
      <c r="Q79" s="548"/>
      <c r="R79" s="548"/>
      <c r="S79" s="548"/>
      <c r="T79" s="548"/>
      <c r="U79" s="548"/>
      <c r="V79" s="548"/>
      <c r="W79" s="549"/>
      <c r="AA79" s="95" t="s">
        <v>259</v>
      </c>
      <c r="AG79" s="95">
        <v>7</v>
      </c>
    </row>
    <row r="80" spans="1:33" s="95" customFormat="1" ht="23.25" customHeight="1" x14ac:dyDescent="0.2">
      <c r="B80" s="627"/>
      <c r="C80" s="627"/>
      <c r="D80" s="528" t="s">
        <v>168</v>
      </c>
      <c r="E80" s="529"/>
      <c r="F80" s="529"/>
      <c r="G80" s="529"/>
      <c r="H80" s="529"/>
      <c r="I80" s="529"/>
      <c r="J80" s="530"/>
      <c r="K80" s="264">
        <v>8</v>
      </c>
      <c r="L80" s="260" t="s">
        <v>6</v>
      </c>
      <c r="M80" s="713" t="s">
        <v>514</v>
      </c>
      <c r="N80" s="714"/>
      <c r="O80" s="714"/>
      <c r="P80" s="714"/>
      <c r="Q80" s="714"/>
      <c r="R80" s="714"/>
      <c r="S80" s="714"/>
      <c r="T80" s="714"/>
      <c r="U80" s="714"/>
      <c r="V80" s="714"/>
      <c r="W80" s="715"/>
      <c r="AG80" s="95">
        <v>8</v>
      </c>
    </row>
    <row r="81" spans="1:33" s="95" customFormat="1" ht="23.25" customHeight="1" x14ac:dyDescent="0.2">
      <c r="B81" s="627"/>
      <c r="C81" s="628"/>
      <c r="D81" s="528" t="s">
        <v>169</v>
      </c>
      <c r="E81" s="529"/>
      <c r="F81" s="529"/>
      <c r="G81" s="529"/>
      <c r="H81" s="529"/>
      <c r="I81" s="529"/>
      <c r="J81" s="530"/>
      <c r="K81" s="264">
        <v>9</v>
      </c>
      <c r="L81" s="260" t="s">
        <v>6</v>
      </c>
      <c r="M81" s="713" t="s">
        <v>514</v>
      </c>
      <c r="N81" s="714"/>
      <c r="O81" s="714"/>
      <c r="P81" s="714"/>
      <c r="Q81" s="714"/>
      <c r="R81" s="714"/>
      <c r="S81" s="714"/>
      <c r="T81" s="714"/>
      <c r="U81" s="714"/>
      <c r="V81" s="714"/>
      <c r="W81" s="715"/>
      <c r="AG81" s="95">
        <v>9</v>
      </c>
    </row>
    <row r="82" spans="1:33" s="95" customFormat="1" ht="23.25" customHeight="1" x14ac:dyDescent="0.2">
      <c r="B82" s="627"/>
      <c r="C82" s="626" t="s">
        <v>3</v>
      </c>
      <c r="D82" s="528" t="s">
        <v>170</v>
      </c>
      <c r="E82" s="529"/>
      <c r="F82" s="529"/>
      <c r="G82" s="529"/>
      <c r="H82" s="529"/>
      <c r="I82" s="529"/>
      <c r="J82" s="530"/>
      <c r="K82" s="264">
        <v>10</v>
      </c>
      <c r="L82" s="261" t="s">
        <v>444</v>
      </c>
      <c r="M82" s="547" t="str">
        <f>IF(L82="○",AA82,AA83)</f>
        <v>－</v>
      </c>
      <c r="N82" s="548"/>
      <c r="O82" s="548"/>
      <c r="P82" s="548"/>
      <c r="Q82" s="548"/>
      <c r="R82" s="548"/>
      <c r="S82" s="548"/>
      <c r="T82" s="548"/>
      <c r="U82" s="548"/>
      <c r="V82" s="548"/>
      <c r="W82" s="549"/>
      <c r="AA82" s="95" t="s">
        <v>515</v>
      </c>
      <c r="AB82" s="95" t="s">
        <v>516</v>
      </c>
      <c r="AG82" s="95" t="str">
        <f>IF(L82="○",K82,"")</f>
        <v/>
      </c>
    </row>
    <row r="83" spans="1:33" s="95" customFormat="1" ht="23.25" customHeight="1" x14ac:dyDescent="0.2">
      <c r="B83" s="627"/>
      <c r="C83" s="627"/>
      <c r="D83" s="528" t="s">
        <v>171</v>
      </c>
      <c r="E83" s="529"/>
      <c r="F83" s="529"/>
      <c r="G83" s="529"/>
      <c r="H83" s="529"/>
      <c r="I83" s="529"/>
      <c r="J83" s="530"/>
      <c r="K83" s="264">
        <v>11</v>
      </c>
      <c r="L83" s="255" t="s">
        <v>444</v>
      </c>
      <c r="M83" s="547" t="str">
        <f>IF(L83="○",AB82,AB83)</f>
        <v>－</v>
      </c>
      <c r="N83" s="548"/>
      <c r="O83" s="548"/>
      <c r="P83" s="548"/>
      <c r="Q83" s="548"/>
      <c r="R83" s="548"/>
      <c r="S83" s="548"/>
      <c r="T83" s="548"/>
      <c r="U83" s="548"/>
      <c r="V83" s="548"/>
      <c r="W83" s="549"/>
      <c r="AA83" s="96" t="s">
        <v>259</v>
      </c>
      <c r="AB83" s="96" t="s">
        <v>259</v>
      </c>
      <c r="AG83" s="95" t="str">
        <f t="shared" ref="AG83:AG92" si="3">IF(L83="○",K83,"")</f>
        <v/>
      </c>
    </row>
    <row r="84" spans="1:33" s="95" customFormat="1" ht="23.25" customHeight="1" x14ac:dyDescent="0.2">
      <c r="B84" s="627"/>
      <c r="C84" s="628"/>
      <c r="D84" s="528" t="s">
        <v>172</v>
      </c>
      <c r="E84" s="529"/>
      <c r="F84" s="529"/>
      <c r="G84" s="529"/>
      <c r="H84" s="529"/>
      <c r="I84" s="529"/>
      <c r="J84" s="530"/>
      <c r="K84" s="264">
        <v>12</v>
      </c>
      <c r="L84" s="255" t="s">
        <v>444</v>
      </c>
      <c r="M84" s="547" t="str">
        <f>IF(L84="○",AB82,AB83)</f>
        <v>－</v>
      </c>
      <c r="N84" s="548"/>
      <c r="O84" s="548"/>
      <c r="P84" s="548"/>
      <c r="Q84" s="548"/>
      <c r="R84" s="548"/>
      <c r="S84" s="548"/>
      <c r="T84" s="548"/>
      <c r="U84" s="548"/>
      <c r="V84" s="548"/>
      <c r="W84" s="549"/>
      <c r="AG84" s="95" t="str">
        <f t="shared" si="3"/>
        <v/>
      </c>
    </row>
    <row r="85" spans="1:33" s="95" customFormat="1" ht="23.25" customHeight="1" x14ac:dyDescent="0.2">
      <c r="B85" s="627"/>
      <c r="C85" s="626" t="s">
        <v>4</v>
      </c>
      <c r="D85" s="528" t="s">
        <v>173</v>
      </c>
      <c r="E85" s="529"/>
      <c r="F85" s="529"/>
      <c r="G85" s="529"/>
      <c r="H85" s="529"/>
      <c r="I85" s="529"/>
      <c r="J85" s="530"/>
      <c r="K85" s="264">
        <v>13</v>
      </c>
      <c r="L85" s="261" t="s">
        <v>444</v>
      </c>
      <c r="M85" s="547" t="str">
        <f>IF(L85="○",AA82,AA83)</f>
        <v>－</v>
      </c>
      <c r="N85" s="548"/>
      <c r="O85" s="548"/>
      <c r="P85" s="548"/>
      <c r="Q85" s="548"/>
      <c r="R85" s="548"/>
      <c r="S85" s="548"/>
      <c r="T85" s="548"/>
      <c r="U85" s="548"/>
      <c r="V85" s="548"/>
      <c r="W85" s="549"/>
      <c r="AG85" s="95" t="str">
        <f t="shared" si="3"/>
        <v/>
      </c>
    </row>
    <row r="86" spans="1:33" s="95" customFormat="1" ht="23.25" customHeight="1" x14ac:dyDescent="0.2">
      <c r="B86" s="627"/>
      <c r="C86" s="627"/>
      <c r="D86" s="528" t="s">
        <v>174</v>
      </c>
      <c r="E86" s="529"/>
      <c r="F86" s="529"/>
      <c r="G86" s="529"/>
      <c r="H86" s="529"/>
      <c r="I86" s="529"/>
      <c r="J86" s="530"/>
      <c r="K86" s="264">
        <v>14</v>
      </c>
      <c r="L86" s="255" t="s">
        <v>444</v>
      </c>
      <c r="M86" s="547" t="str">
        <f>IF(L86="○",AB82,AB83)</f>
        <v>－</v>
      </c>
      <c r="N86" s="548"/>
      <c r="O86" s="548"/>
      <c r="P86" s="548"/>
      <c r="Q86" s="548"/>
      <c r="R86" s="548"/>
      <c r="S86" s="548"/>
      <c r="T86" s="548"/>
      <c r="U86" s="548"/>
      <c r="V86" s="548"/>
      <c r="W86" s="549"/>
      <c r="AG86" s="95" t="str">
        <f t="shared" si="3"/>
        <v/>
      </c>
    </row>
    <row r="87" spans="1:33" s="95" customFormat="1" ht="23.25" customHeight="1" x14ac:dyDescent="0.2">
      <c r="B87" s="627"/>
      <c r="C87" s="628"/>
      <c r="D87" s="528" t="s">
        <v>175</v>
      </c>
      <c r="E87" s="529"/>
      <c r="F87" s="529"/>
      <c r="G87" s="529"/>
      <c r="H87" s="529"/>
      <c r="I87" s="529"/>
      <c r="J87" s="530"/>
      <c r="K87" s="264">
        <v>15</v>
      </c>
      <c r="L87" s="255" t="s">
        <v>444</v>
      </c>
      <c r="M87" s="547" t="str">
        <f>IF(L87="○",AB82,AB83)</f>
        <v>－</v>
      </c>
      <c r="N87" s="548"/>
      <c r="O87" s="548"/>
      <c r="P87" s="548"/>
      <c r="Q87" s="548"/>
      <c r="R87" s="548"/>
      <c r="S87" s="548"/>
      <c r="T87" s="548"/>
      <c r="U87" s="548"/>
      <c r="V87" s="548"/>
      <c r="W87" s="549"/>
      <c r="AG87" s="95" t="str">
        <f t="shared" si="3"/>
        <v/>
      </c>
    </row>
    <row r="88" spans="1:33" s="95" customFormat="1" ht="23.25" customHeight="1" x14ac:dyDescent="0.2">
      <c r="A88" s="184"/>
      <c r="B88" s="628"/>
      <c r="C88" s="262" t="s">
        <v>12</v>
      </c>
      <c r="D88" s="528" t="s">
        <v>176</v>
      </c>
      <c r="E88" s="529"/>
      <c r="F88" s="529"/>
      <c r="G88" s="529"/>
      <c r="H88" s="529"/>
      <c r="I88" s="529"/>
      <c r="J88" s="530"/>
      <c r="K88" s="264">
        <v>16</v>
      </c>
      <c r="L88" s="260" t="s">
        <v>6</v>
      </c>
      <c r="M88" s="547" t="s">
        <v>517</v>
      </c>
      <c r="N88" s="548"/>
      <c r="O88" s="548"/>
      <c r="P88" s="548"/>
      <c r="Q88" s="548"/>
      <c r="R88" s="548"/>
      <c r="S88" s="548"/>
      <c r="T88" s="548"/>
      <c r="U88" s="548"/>
      <c r="V88" s="548"/>
      <c r="W88" s="549"/>
      <c r="AG88" s="95">
        <v>16</v>
      </c>
    </row>
    <row r="89" spans="1:33" s="95" customFormat="1" ht="23.25" customHeight="1" x14ac:dyDescent="0.2">
      <c r="B89" s="717" t="s">
        <v>518</v>
      </c>
      <c r="C89" s="720" t="s">
        <v>13</v>
      </c>
      <c r="D89" s="528" t="s">
        <v>442</v>
      </c>
      <c r="E89" s="529"/>
      <c r="F89" s="529"/>
      <c r="G89" s="529"/>
      <c r="H89" s="529"/>
      <c r="I89" s="529"/>
      <c r="J89" s="530"/>
      <c r="K89" s="264">
        <v>100</v>
      </c>
      <c r="L89" s="255" t="s">
        <v>444</v>
      </c>
      <c r="M89" s="547" t="str">
        <f>IF(L89="○",AA89,AA90)</f>
        <v>－</v>
      </c>
      <c r="N89" s="548"/>
      <c r="O89" s="548"/>
      <c r="P89" s="548"/>
      <c r="Q89" s="548"/>
      <c r="R89" s="548"/>
      <c r="S89" s="548"/>
      <c r="T89" s="548"/>
      <c r="U89" s="548"/>
      <c r="V89" s="548"/>
      <c r="W89" s="549"/>
      <c r="AA89" s="95" t="s">
        <v>519</v>
      </c>
      <c r="AG89" s="95" t="str">
        <f t="shared" si="3"/>
        <v/>
      </c>
    </row>
    <row r="90" spans="1:33" s="95" customFormat="1" ht="23.25" customHeight="1" x14ac:dyDescent="0.2">
      <c r="B90" s="718"/>
      <c r="C90" s="720"/>
      <c r="D90" s="528" t="s">
        <v>443</v>
      </c>
      <c r="E90" s="529"/>
      <c r="F90" s="529"/>
      <c r="G90" s="529"/>
      <c r="H90" s="529"/>
      <c r="I90" s="529"/>
      <c r="J90" s="530"/>
      <c r="K90" s="264">
        <v>101</v>
      </c>
      <c r="L90" s="255" t="s">
        <v>444</v>
      </c>
      <c r="M90" s="547" t="str">
        <f>IF(L90="○",AA89,AA90)</f>
        <v>－</v>
      </c>
      <c r="N90" s="548"/>
      <c r="O90" s="548"/>
      <c r="P90" s="548"/>
      <c r="Q90" s="548"/>
      <c r="R90" s="548"/>
      <c r="S90" s="548"/>
      <c r="T90" s="548"/>
      <c r="U90" s="548"/>
      <c r="V90" s="548"/>
      <c r="W90" s="549"/>
      <c r="AA90" s="96" t="s">
        <v>259</v>
      </c>
      <c r="AG90" s="95" t="str">
        <f t="shared" si="3"/>
        <v/>
      </c>
    </row>
    <row r="91" spans="1:33" s="95" customFormat="1" ht="23.25" customHeight="1" x14ac:dyDescent="0.2">
      <c r="B91" s="718"/>
      <c r="C91" s="262" t="s">
        <v>2</v>
      </c>
      <c r="D91" s="528" t="s">
        <v>507</v>
      </c>
      <c r="E91" s="529"/>
      <c r="F91" s="529"/>
      <c r="G91" s="529"/>
      <c r="H91" s="529"/>
      <c r="I91" s="529"/>
      <c r="J91" s="530"/>
      <c r="K91" s="264">
        <v>102</v>
      </c>
      <c r="L91" s="255" t="s">
        <v>444</v>
      </c>
      <c r="M91" s="547" t="str">
        <f>IF(L91="○",AA89,AA90)</f>
        <v>－</v>
      </c>
      <c r="N91" s="548"/>
      <c r="O91" s="548"/>
      <c r="P91" s="548"/>
      <c r="Q91" s="548"/>
      <c r="R91" s="548"/>
      <c r="S91" s="548"/>
      <c r="T91" s="548"/>
      <c r="U91" s="548"/>
      <c r="V91" s="548"/>
      <c r="W91" s="549"/>
      <c r="AG91" s="95" t="str">
        <f t="shared" si="3"/>
        <v/>
      </c>
    </row>
    <row r="92" spans="1:33" s="95" customFormat="1" ht="23.25" customHeight="1" x14ac:dyDescent="0.2">
      <c r="B92" s="719"/>
      <c r="C92" s="262" t="s">
        <v>4</v>
      </c>
      <c r="D92" s="528" t="s">
        <v>508</v>
      </c>
      <c r="E92" s="529"/>
      <c r="F92" s="529"/>
      <c r="G92" s="529"/>
      <c r="H92" s="529"/>
      <c r="I92" s="529"/>
      <c r="J92" s="530"/>
      <c r="K92" s="264">
        <v>103</v>
      </c>
      <c r="L92" s="255" t="s">
        <v>444</v>
      </c>
      <c r="M92" s="547" t="str">
        <f>IF(L92="○",AA89,AA90)</f>
        <v>－</v>
      </c>
      <c r="N92" s="548"/>
      <c r="O92" s="548"/>
      <c r="P92" s="548"/>
      <c r="Q92" s="548"/>
      <c r="R92" s="548"/>
      <c r="S92" s="548"/>
      <c r="T92" s="548"/>
      <c r="U92" s="548"/>
      <c r="V92" s="548"/>
      <c r="W92" s="549"/>
      <c r="AG92" s="95" t="str">
        <f t="shared" si="3"/>
        <v/>
      </c>
    </row>
    <row r="93" spans="1:33" s="95" customFormat="1" ht="23.25" customHeight="1" x14ac:dyDescent="0.2">
      <c r="B93" s="512" t="s">
        <v>5</v>
      </c>
      <c r="C93" s="513"/>
      <c r="D93" s="513"/>
      <c r="E93" s="513"/>
      <c r="F93" s="513"/>
      <c r="G93" s="513"/>
      <c r="H93" s="513"/>
      <c r="I93" s="513"/>
      <c r="J93" s="514"/>
      <c r="K93" s="356"/>
      <c r="L93" s="260" t="s">
        <v>6</v>
      </c>
      <c r="M93" s="547" t="s">
        <v>512</v>
      </c>
      <c r="N93" s="548"/>
      <c r="O93" s="548"/>
      <c r="P93" s="548"/>
      <c r="Q93" s="548"/>
      <c r="R93" s="548"/>
      <c r="S93" s="548"/>
      <c r="T93" s="548"/>
      <c r="U93" s="548"/>
      <c r="V93" s="548"/>
      <c r="W93" s="549"/>
    </row>
    <row r="94" spans="1:33" s="224" customFormat="1" ht="24.75" customHeight="1" x14ac:dyDescent="0.55000000000000004">
      <c r="B94" s="225" t="s">
        <v>115</v>
      </c>
      <c r="C94" s="226"/>
      <c r="D94" s="226"/>
      <c r="E94" s="226"/>
      <c r="F94" s="226"/>
      <c r="G94" s="226"/>
      <c r="H94" s="226"/>
      <c r="I94" s="226"/>
      <c r="J94" s="226"/>
      <c r="K94" s="226"/>
      <c r="L94" s="226"/>
      <c r="M94" s="226"/>
      <c r="N94" s="226"/>
      <c r="O94" s="226"/>
      <c r="P94" s="226"/>
      <c r="Q94" s="226"/>
      <c r="R94" s="226"/>
      <c r="S94" s="226"/>
      <c r="T94" s="226"/>
      <c r="U94" s="226"/>
      <c r="V94" s="226"/>
      <c r="W94" s="226"/>
      <c r="X94" s="226"/>
    </row>
    <row r="95" spans="1:33" s="227" customFormat="1" ht="23.25" customHeight="1" x14ac:dyDescent="0.2">
      <c r="B95" s="228" t="s">
        <v>179</v>
      </c>
      <c r="C95" s="229"/>
      <c r="D95" s="229"/>
      <c r="E95" s="229"/>
      <c r="F95" s="229"/>
      <c r="G95" s="229"/>
      <c r="H95" s="229"/>
      <c r="I95" s="229"/>
      <c r="J95" s="229"/>
      <c r="K95" s="229"/>
      <c r="L95" s="229"/>
      <c r="M95" s="108"/>
      <c r="N95" s="108"/>
      <c r="O95" s="229"/>
      <c r="P95" s="108"/>
      <c r="Q95" s="229"/>
      <c r="R95" s="161"/>
      <c r="S95" s="229"/>
      <c r="T95" s="161"/>
      <c r="U95" s="229"/>
      <c r="V95" s="161"/>
      <c r="W95" s="229"/>
      <c r="X95" s="161"/>
      <c r="Y95" s="230"/>
    </row>
    <row r="96" spans="1:33" s="227" customFormat="1" ht="23.25" customHeight="1" x14ac:dyDescent="0.2">
      <c r="B96" s="223"/>
      <c r="C96" s="231" t="s">
        <v>180</v>
      </c>
      <c r="D96" s="229"/>
      <c r="E96" s="108"/>
      <c r="F96" s="229"/>
      <c r="G96" s="229"/>
      <c r="H96" s="229"/>
      <c r="I96" s="229"/>
      <c r="J96" s="229"/>
      <c r="K96" s="229"/>
      <c r="L96" s="229"/>
      <c r="M96" s="229"/>
      <c r="N96" s="223"/>
      <c r="O96" s="231" t="s">
        <v>183</v>
      </c>
      <c r="P96" s="161"/>
      <c r="Q96" s="161"/>
      <c r="R96" s="161"/>
      <c r="S96" s="161"/>
      <c r="T96" s="161"/>
      <c r="U96" s="161"/>
      <c r="V96" s="161"/>
      <c r="W96" s="161"/>
      <c r="X96" s="108"/>
      <c r="Y96" s="230"/>
    </row>
    <row r="97" spans="2:33" s="227" customFormat="1" ht="23.25" customHeight="1" x14ac:dyDescent="0.2">
      <c r="B97" s="223"/>
      <c r="C97" s="231" t="s">
        <v>181</v>
      </c>
      <c r="D97" s="229"/>
      <c r="E97" s="108"/>
      <c r="F97" s="229"/>
      <c r="G97" s="229"/>
      <c r="H97" s="229"/>
      <c r="I97" s="229"/>
      <c r="J97" s="229"/>
      <c r="K97" s="229"/>
      <c r="L97" s="229"/>
      <c r="M97" s="229"/>
      <c r="N97" s="223"/>
      <c r="O97" s="721" t="s">
        <v>184</v>
      </c>
      <c r="P97" s="722"/>
      <c r="Q97" s="722"/>
      <c r="R97" s="722"/>
      <c r="S97" s="722"/>
      <c r="T97" s="722"/>
      <c r="U97" s="722"/>
      <c r="V97" s="722"/>
      <c r="W97" s="722"/>
      <c r="X97" s="722"/>
      <c r="Y97" s="230"/>
    </row>
    <row r="98" spans="2:33" s="227" customFormat="1" ht="23.25" customHeight="1" x14ac:dyDescent="0.2">
      <c r="B98" s="223"/>
      <c r="C98" s="231" t="s">
        <v>182</v>
      </c>
      <c r="D98" s="229"/>
      <c r="E98" s="108"/>
      <c r="F98" s="229"/>
      <c r="G98" s="229"/>
      <c r="H98" s="229"/>
      <c r="I98" s="229"/>
      <c r="J98" s="229"/>
      <c r="K98" s="229"/>
      <c r="L98" s="229"/>
      <c r="M98" s="229"/>
      <c r="N98" s="223"/>
      <c r="O98" s="231" t="s">
        <v>185</v>
      </c>
      <c r="P98" s="161"/>
      <c r="Q98" s="108"/>
      <c r="R98" s="653"/>
      <c r="S98" s="654"/>
      <c r="T98" s="654"/>
      <c r="U98" s="654"/>
      <c r="V98" s="654"/>
      <c r="W98" s="655"/>
      <c r="X98" s="108"/>
      <c r="Y98" s="230"/>
    </row>
    <row r="99" spans="2:33" s="227" customFormat="1" ht="25.5" customHeight="1" x14ac:dyDescent="0.2">
      <c r="B99" s="232" t="s">
        <v>189</v>
      </c>
      <c r="C99" s="229"/>
      <c r="D99" s="229"/>
      <c r="E99" s="229"/>
      <c r="F99" s="229"/>
      <c r="G99" s="229"/>
      <c r="H99" s="229"/>
      <c r="I99" s="229"/>
      <c r="J99" s="229"/>
      <c r="K99" s="229"/>
      <c r="L99" s="229"/>
      <c r="M99" s="108"/>
      <c r="N99" s="233"/>
      <c r="O99" s="108"/>
      <c r="P99" s="229"/>
      <c r="Q99" s="161"/>
      <c r="R99" s="229"/>
      <c r="S99" s="161"/>
      <c r="T99" s="229"/>
      <c r="U99" s="161"/>
      <c r="V99" s="229"/>
      <c r="W99" s="161"/>
      <c r="X99" s="108"/>
      <c r="Y99" s="230"/>
    </row>
    <row r="100" spans="2:33" s="227" customFormat="1" ht="23.25" customHeight="1" x14ac:dyDescent="0.2">
      <c r="B100" s="223"/>
      <c r="C100" s="231" t="s">
        <v>186</v>
      </c>
      <c r="D100" s="108"/>
      <c r="E100" s="229"/>
      <c r="F100" s="229"/>
      <c r="G100" s="229"/>
      <c r="H100" s="229"/>
      <c r="I100" s="229"/>
      <c r="J100" s="229"/>
      <c r="K100" s="229"/>
      <c r="L100" s="229"/>
      <c r="M100" s="229"/>
      <c r="N100" s="223"/>
      <c r="O100" s="231" t="s">
        <v>190</v>
      </c>
      <c r="P100" s="161"/>
      <c r="Q100" s="161"/>
      <c r="R100" s="161"/>
      <c r="S100" s="161"/>
      <c r="T100" s="161"/>
      <c r="U100" s="161"/>
      <c r="V100" s="161"/>
      <c r="W100" s="161"/>
      <c r="X100" s="108"/>
      <c r="Y100" s="230"/>
    </row>
    <row r="101" spans="2:33" s="227" customFormat="1" ht="23.25" customHeight="1" x14ac:dyDescent="0.2">
      <c r="B101" s="223"/>
      <c r="C101" s="231" t="s">
        <v>187</v>
      </c>
      <c r="D101" s="108"/>
      <c r="E101" s="229"/>
      <c r="F101" s="229"/>
      <c r="G101" s="229"/>
      <c r="H101" s="229"/>
      <c r="I101" s="229"/>
      <c r="J101" s="229"/>
      <c r="K101" s="229"/>
      <c r="L101" s="229"/>
      <c r="M101" s="229"/>
      <c r="N101" s="223"/>
      <c r="O101" s="231" t="s">
        <v>191</v>
      </c>
      <c r="P101" s="161"/>
      <c r="Q101" s="108"/>
      <c r="R101" s="653"/>
      <c r="S101" s="654"/>
      <c r="T101" s="654"/>
      <c r="U101" s="654"/>
      <c r="V101" s="654"/>
      <c r="W101" s="655"/>
      <c r="X101" s="108"/>
      <c r="Y101" s="230"/>
    </row>
    <row r="102" spans="2:33" s="227" customFormat="1" ht="23.25" customHeight="1" x14ac:dyDescent="0.2">
      <c r="B102" s="223"/>
      <c r="C102" s="231" t="s">
        <v>188</v>
      </c>
      <c r="D102" s="108"/>
      <c r="E102" s="229"/>
      <c r="F102" s="229"/>
      <c r="G102" s="229"/>
      <c r="H102" s="229"/>
      <c r="I102" s="229"/>
      <c r="J102" s="229"/>
      <c r="K102" s="229"/>
      <c r="L102" s="229"/>
      <c r="M102" s="229"/>
      <c r="N102" s="108"/>
      <c r="O102" s="233"/>
      <c r="P102" s="229" t="s">
        <v>44</v>
      </c>
      <c r="Q102" s="161"/>
      <c r="R102" s="161"/>
      <c r="S102" s="161"/>
      <c r="T102" s="161"/>
      <c r="U102" s="161"/>
      <c r="V102" s="161"/>
      <c r="W102" s="161"/>
      <c r="X102" s="161"/>
      <c r="Y102" s="230"/>
    </row>
    <row r="103" spans="2:33" s="227" customFormat="1" ht="23.25" customHeight="1" x14ac:dyDescent="0.2">
      <c r="B103" s="232" t="s">
        <v>274</v>
      </c>
      <c r="C103" s="229"/>
      <c r="D103" s="229"/>
      <c r="E103" s="229"/>
      <c r="F103" s="229"/>
      <c r="G103" s="229"/>
      <c r="H103" s="229"/>
      <c r="I103" s="229"/>
      <c r="J103" s="229"/>
      <c r="K103" s="229"/>
      <c r="L103" s="229"/>
      <c r="M103" s="108"/>
      <c r="N103" s="108"/>
      <c r="O103" s="233"/>
      <c r="P103" s="108"/>
      <c r="Q103" s="229"/>
      <c r="R103" s="161"/>
      <c r="S103" s="229"/>
      <c r="T103" s="161"/>
      <c r="U103" s="229"/>
      <c r="V103" s="161"/>
      <c r="W103" s="229"/>
      <c r="X103" s="161"/>
      <c r="Y103" s="230"/>
    </row>
    <row r="104" spans="2:33" s="227" customFormat="1" ht="23.25" customHeight="1" x14ac:dyDescent="0.2">
      <c r="B104" s="223"/>
      <c r="C104" s="231" t="s">
        <v>275</v>
      </c>
      <c r="D104" s="108"/>
      <c r="E104" s="229"/>
      <c r="F104" s="229"/>
      <c r="G104" s="229"/>
      <c r="H104" s="229"/>
      <c r="I104" s="229"/>
      <c r="J104" s="229"/>
      <c r="K104" s="229"/>
      <c r="L104" s="229"/>
      <c r="M104" s="229"/>
      <c r="N104" s="223"/>
      <c r="O104" s="231" t="s">
        <v>195</v>
      </c>
      <c r="P104" s="229"/>
      <c r="Q104" s="229"/>
      <c r="R104" s="229"/>
      <c r="S104" s="229"/>
      <c r="T104" s="229"/>
      <c r="U104" s="229"/>
      <c r="V104" s="108"/>
      <c r="W104" s="161"/>
      <c r="X104" s="108"/>
      <c r="Y104" s="230"/>
    </row>
    <row r="105" spans="2:33" s="227" customFormat="1" ht="23.25" customHeight="1" x14ac:dyDescent="0.2">
      <c r="B105" s="223"/>
      <c r="C105" s="231" t="s">
        <v>192</v>
      </c>
      <c r="D105" s="108"/>
      <c r="E105" s="229"/>
      <c r="F105" s="229"/>
      <c r="G105" s="229"/>
      <c r="H105" s="229"/>
      <c r="I105" s="229"/>
      <c r="J105" s="229"/>
      <c r="K105" s="229"/>
      <c r="L105" s="229"/>
      <c r="M105" s="229"/>
      <c r="N105" s="223"/>
      <c r="O105" s="231" t="s">
        <v>196</v>
      </c>
      <c r="P105" s="229"/>
      <c r="Q105" s="229"/>
      <c r="R105" s="229"/>
      <c r="S105" s="229"/>
      <c r="T105" s="229"/>
      <c r="U105" s="229"/>
      <c r="V105" s="108"/>
      <c r="W105" s="161"/>
      <c r="X105" s="108"/>
      <c r="Y105" s="230"/>
    </row>
    <row r="106" spans="2:33" s="227" customFormat="1" ht="23.25" customHeight="1" x14ac:dyDescent="0.2">
      <c r="B106" s="223"/>
      <c r="C106" s="231" t="s">
        <v>193</v>
      </c>
      <c r="D106" s="108"/>
      <c r="E106" s="229"/>
      <c r="F106" s="229"/>
      <c r="G106" s="229"/>
      <c r="H106" s="229"/>
      <c r="I106" s="229"/>
      <c r="J106" s="229"/>
      <c r="K106" s="229"/>
      <c r="L106" s="229"/>
      <c r="M106" s="229"/>
      <c r="N106" s="223"/>
      <c r="O106" s="231" t="s">
        <v>197</v>
      </c>
      <c r="P106" s="229"/>
      <c r="Q106" s="108"/>
      <c r="R106" s="653"/>
      <c r="S106" s="654"/>
      <c r="T106" s="654"/>
      <c r="U106" s="654"/>
      <c r="V106" s="654"/>
      <c r="W106" s="655"/>
      <c r="X106" s="108"/>
      <c r="Y106" s="230"/>
    </row>
    <row r="107" spans="2:33" s="227" customFormat="1" ht="23.25" customHeight="1" x14ac:dyDescent="0.2">
      <c r="B107" s="223"/>
      <c r="C107" s="231" t="s">
        <v>194</v>
      </c>
      <c r="D107" s="108"/>
      <c r="E107" s="108"/>
      <c r="F107" s="108"/>
      <c r="G107" s="108"/>
      <c r="H107" s="108"/>
      <c r="I107" s="108"/>
      <c r="J107" s="108"/>
      <c r="K107" s="108"/>
      <c r="L107" s="108"/>
      <c r="M107" s="108"/>
      <c r="N107" s="233"/>
      <c r="O107" s="229" t="s">
        <v>44</v>
      </c>
      <c r="P107" s="161"/>
      <c r="Q107" s="108"/>
      <c r="R107" s="108"/>
      <c r="S107" s="108"/>
      <c r="T107" s="108"/>
      <c r="U107" s="108"/>
      <c r="V107" s="108"/>
      <c r="W107" s="108"/>
      <c r="X107" s="108"/>
      <c r="Y107" s="230"/>
    </row>
    <row r="108" spans="2:33" s="227" customFormat="1" ht="23.25" customHeight="1" x14ac:dyDescent="0.2">
      <c r="B108" s="684" t="s">
        <v>198</v>
      </c>
      <c r="C108" s="684"/>
      <c r="D108" s="684"/>
      <c r="E108" s="684"/>
      <c r="F108" s="684"/>
      <c r="G108" s="684"/>
      <c r="H108" s="684"/>
      <c r="I108" s="684"/>
      <c r="J108" s="684"/>
      <c r="K108" s="684"/>
      <c r="L108" s="684"/>
      <c r="M108" s="684"/>
      <c r="N108" s="684"/>
      <c r="O108" s="684"/>
      <c r="P108" s="684"/>
      <c r="Q108" s="684"/>
      <c r="R108" s="684"/>
      <c r="S108" s="684"/>
      <c r="T108" s="684"/>
      <c r="U108" s="684"/>
      <c r="V108" s="684"/>
      <c r="W108" s="684"/>
      <c r="X108" s="684"/>
      <c r="Y108" s="230"/>
      <c r="AG108" s="227">
        <f>IF(B109="○",17,"")</f>
        <v>17</v>
      </c>
    </row>
    <row r="109" spans="2:33" s="227" customFormat="1" ht="23.25" customHeight="1" x14ac:dyDescent="0.2">
      <c r="B109" s="223" t="s">
        <v>47</v>
      </c>
      <c r="C109" s="526" t="s">
        <v>276</v>
      </c>
      <c r="D109" s="423"/>
      <c r="E109" s="423"/>
      <c r="F109" s="423"/>
      <c r="G109" s="423"/>
      <c r="H109" s="423"/>
      <c r="I109" s="423"/>
      <c r="J109" s="423"/>
      <c r="K109" s="423"/>
      <c r="L109" s="423"/>
      <c r="M109" s="527"/>
      <c r="N109" s="223"/>
      <c r="O109" s="652" t="s">
        <v>201</v>
      </c>
      <c r="P109" s="383"/>
      <c r="Q109" s="383"/>
      <c r="R109" s="383"/>
      <c r="S109" s="383"/>
      <c r="T109" s="383"/>
      <c r="U109" s="383"/>
      <c r="V109" s="383"/>
      <c r="W109" s="383"/>
      <c r="X109" s="108"/>
      <c r="Y109" s="230"/>
      <c r="AG109" s="227" t="str">
        <f>IF(B110="○",18,"")</f>
        <v/>
      </c>
    </row>
    <row r="110" spans="2:33" s="227" customFormat="1" ht="23.25" customHeight="1" x14ac:dyDescent="0.2">
      <c r="B110" s="223"/>
      <c r="C110" s="523" t="s">
        <v>199</v>
      </c>
      <c r="D110" s="524"/>
      <c r="E110" s="524"/>
      <c r="F110" s="524"/>
      <c r="G110" s="524"/>
      <c r="H110" s="524"/>
      <c r="I110" s="524"/>
      <c r="J110" s="524"/>
      <c r="K110" s="524"/>
      <c r="L110" s="524"/>
      <c r="M110" s="525"/>
      <c r="N110" s="223"/>
      <c r="O110" s="229" t="s">
        <v>202</v>
      </c>
      <c r="P110" s="108"/>
      <c r="Q110" s="161"/>
      <c r="R110" s="161"/>
      <c r="S110" s="161"/>
      <c r="T110" s="161"/>
      <c r="U110" s="161"/>
      <c r="V110" s="161"/>
      <c r="W110" s="161"/>
      <c r="X110" s="108"/>
      <c r="Y110" s="230"/>
      <c r="AG110" s="227" t="str">
        <f>IF(B111="○",19,"")</f>
        <v/>
      </c>
    </row>
    <row r="111" spans="2:33" s="227" customFormat="1" ht="23.25" customHeight="1" x14ac:dyDescent="0.2">
      <c r="B111" s="223"/>
      <c r="C111" s="526" t="s">
        <v>200</v>
      </c>
      <c r="D111" s="423"/>
      <c r="E111" s="423"/>
      <c r="F111" s="423"/>
      <c r="G111" s="423"/>
      <c r="H111" s="423"/>
      <c r="I111" s="423"/>
      <c r="J111" s="423"/>
      <c r="K111" s="423"/>
      <c r="L111" s="423"/>
      <c r="M111" s="527"/>
      <c r="N111" s="223"/>
      <c r="O111" s="231" t="s">
        <v>203</v>
      </c>
      <c r="P111" s="229"/>
      <c r="Q111" s="108"/>
      <c r="R111" s="653"/>
      <c r="S111" s="654"/>
      <c r="T111" s="654"/>
      <c r="U111" s="654"/>
      <c r="V111" s="654"/>
      <c r="W111" s="655"/>
      <c r="X111" s="108"/>
      <c r="Y111" s="230"/>
      <c r="AG111" s="227" t="str">
        <f>IF(B112="○",20,"")</f>
        <v/>
      </c>
    </row>
    <row r="112" spans="2:33" s="227" customFormat="1" ht="27" customHeight="1" x14ac:dyDescent="0.2">
      <c r="B112" s="223"/>
      <c r="C112" s="652" t="s">
        <v>247</v>
      </c>
      <c r="D112" s="383"/>
      <c r="E112" s="383"/>
      <c r="F112" s="383"/>
      <c r="G112" s="383"/>
      <c r="H112" s="383"/>
      <c r="I112" s="383"/>
      <c r="J112" s="383"/>
      <c r="K112" s="383"/>
      <c r="L112" s="383"/>
      <c r="M112" s="383"/>
      <c r="N112" s="108"/>
      <c r="O112" s="233" t="s">
        <v>44</v>
      </c>
      <c r="P112" s="161"/>
      <c r="Q112" s="161"/>
      <c r="R112" s="161"/>
      <c r="S112" s="161"/>
      <c r="T112" s="161"/>
      <c r="U112" s="161"/>
      <c r="V112" s="161"/>
      <c r="W112" s="161"/>
      <c r="X112" s="161"/>
      <c r="Y112" s="230"/>
      <c r="AG112" s="227" t="str">
        <f>IF(N109="○",21,"")</f>
        <v/>
      </c>
    </row>
    <row r="113" spans="1:33" s="227" customFormat="1" ht="6" customHeight="1" x14ac:dyDescent="0.2">
      <c r="B113" s="96"/>
      <c r="C113" s="179"/>
      <c r="D113" s="95"/>
      <c r="E113" s="95"/>
      <c r="F113" s="95"/>
      <c r="G113" s="95"/>
      <c r="H113" s="95"/>
      <c r="I113" s="95"/>
      <c r="J113" s="95"/>
      <c r="K113" s="95"/>
      <c r="L113" s="95"/>
      <c r="M113" s="95"/>
      <c r="N113" s="95"/>
      <c r="O113" s="96"/>
      <c r="P113" s="191"/>
      <c r="Q113" s="191"/>
      <c r="R113" s="191"/>
      <c r="S113" s="191"/>
      <c r="T113" s="191"/>
      <c r="U113" s="191"/>
      <c r="V113" s="191"/>
      <c r="W113" s="191"/>
      <c r="X113" s="191"/>
      <c r="Y113" s="230"/>
    </row>
    <row r="114" spans="1:33" ht="19.5" customHeight="1" x14ac:dyDescent="0.2">
      <c r="A114" s="180" t="s">
        <v>127</v>
      </c>
      <c r="AG114" s="227" t="str">
        <f>IF(N110="○",22,"")</f>
        <v/>
      </c>
    </row>
    <row r="115" spans="1:33" s="95" customFormat="1" ht="19.5" customHeight="1" x14ac:dyDescent="0.2">
      <c r="A115" s="235" t="s">
        <v>277</v>
      </c>
      <c r="AG115" s="227" t="str">
        <f>IF(N111="○",22,"")</f>
        <v/>
      </c>
    </row>
    <row r="116" spans="1:33" ht="19.5" customHeight="1" x14ac:dyDescent="0.2">
      <c r="B116" s="575" t="s">
        <v>465</v>
      </c>
      <c r="C116" s="575"/>
      <c r="D116" s="575"/>
      <c r="E116" s="640" t="s">
        <v>0</v>
      </c>
      <c r="F116" s="490"/>
      <c r="G116" s="490"/>
      <c r="H116" s="490"/>
      <c r="I116" s="490"/>
      <c r="J116" s="491"/>
      <c r="K116" s="354"/>
      <c r="L116" s="575" t="s">
        <v>1</v>
      </c>
      <c r="M116" s="575"/>
      <c r="N116" s="575"/>
      <c r="O116" s="575"/>
      <c r="P116" s="575"/>
      <c r="Q116" s="575"/>
      <c r="R116" s="575"/>
      <c r="S116" s="575"/>
      <c r="T116" s="575"/>
      <c r="U116" s="575"/>
      <c r="V116" s="575"/>
      <c r="W116" s="575"/>
    </row>
    <row r="117" spans="1:33" s="95" customFormat="1" ht="23.25" customHeight="1" x14ac:dyDescent="0.2">
      <c r="B117" s="575"/>
      <c r="C117" s="575"/>
      <c r="D117" s="575"/>
      <c r="E117" s="622"/>
      <c r="F117" s="492"/>
      <c r="G117" s="492"/>
      <c r="H117" s="492"/>
      <c r="I117" s="492"/>
      <c r="J117" s="493"/>
      <c r="K117" s="355"/>
      <c r="L117" s="575"/>
      <c r="M117" s="575"/>
      <c r="N117" s="575"/>
      <c r="O117" s="575"/>
      <c r="P117" s="575"/>
      <c r="Q117" s="575"/>
      <c r="R117" s="575"/>
      <c r="S117" s="575"/>
      <c r="T117" s="575"/>
      <c r="U117" s="575"/>
      <c r="V117" s="575"/>
      <c r="W117" s="575"/>
    </row>
    <row r="118" spans="1:33" s="95" customFormat="1" ht="23.25" customHeight="1" x14ac:dyDescent="0.2">
      <c r="B118" s="628" t="s">
        <v>48</v>
      </c>
      <c r="C118" s="686" t="s">
        <v>230</v>
      </c>
      <c r="D118" s="687"/>
      <c r="E118" s="678" t="s">
        <v>204</v>
      </c>
      <c r="F118" s="679"/>
      <c r="G118" s="679"/>
      <c r="H118" s="679"/>
      <c r="I118" s="679"/>
      <c r="J118" s="680"/>
      <c r="K118" s="360">
        <v>24</v>
      </c>
      <c r="L118" s="261" t="s">
        <v>444</v>
      </c>
      <c r="M118" s="547" t="str">
        <f>IF(L118="○",AA82,AA83)</f>
        <v>－</v>
      </c>
      <c r="N118" s="548"/>
      <c r="O118" s="548"/>
      <c r="P118" s="548"/>
      <c r="Q118" s="548"/>
      <c r="R118" s="548"/>
      <c r="S118" s="548"/>
      <c r="T118" s="548"/>
      <c r="U118" s="548"/>
      <c r="V118" s="548"/>
      <c r="W118" s="549"/>
      <c r="AG118" s="95" t="str">
        <f t="shared" ref="AG118:AG132" si="4">IF(L118="○",K118,"")</f>
        <v/>
      </c>
    </row>
    <row r="119" spans="1:33" s="95" customFormat="1" ht="23.25" customHeight="1" x14ac:dyDescent="0.2">
      <c r="B119" s="685"/>
      <c r="C119" s="688"/>
      <c r="D119" s="689"/>
      <c r="E119" s="512" t="s">
        <v>205</v>
      </c>
      <c r="F119" s="573"/>
      <c r="G119" s="573"/>
      <c r="H119" s="573"/>
      <c r="I119" s="573"/>
      <c r="J119" s="574"/>
      <c r="K119" s="357">
        <v>25</v>
      </c>
      <c r="L119" s="261" t="s">
        <v>444</v>
      </c>
      <c r="M119" s="547" t="str">
        <f>IF(L119="○",AA82,AA83)</f>
        <v>－</v>
      </c>
      <c r="N119" s="548"/>
      <c r="O119" s="548"/>
      <c r="P119" s="548"/>
      <c r="Q119" s="548"/>
      <c r="R119" s="548"/>
      <c r="S119" s="548"/>
      <c r="T119" s="548"/>
      <c r="U119" s="548"/>
      <c r="V119" s="548"/>
      <c r="W119" s="549"/>
      <c r="AG119" s="95" t="str">
        <f t="shared" si="4"/>
        <v/>
      </c>
    </row>
    <row r="120" spans="1:33" s="95" customFormat="1" ht="23.25" customHeight="1" x14ac:dyDescent="0.2">
      <c r="B120" s="685"/>
      <c r="C120" s="688"/>
      <c r="D120" s="689"/>
      <c r="E120" s="512" t="s">
        <v>206</v>
      </c>
      <c r="F120" s="573"/>
      <c r="G120" s="573"/>
      <c r="H120" s="573"/>
      <c r="I120" s="573"/>
      <c r="J120" s="574"/>
      <c r="K120" s="357">
        <v>26</v>
      </c>
      <c r="L120" s="261" t="s">
        <v>444</v>
      </c>
      <c r="M120" s="547" t="str">
        <f>IF(L120="○",AA82,AA83)</f>
        <v>－</v>
      </c>
      <c r="N120" s="548"/>
      <c r="O120" s="548"/>
      <c r="P120" s="548"/>
      <c r="Q120" s="548"/>
      <c r="R120" s="548"/>
      <c r="S120" s="548"/>
      <c r="T120" s="548"/>
      <c r="U120" s="548"/>
      <c r="V120" s="548"/>
      <c r="W120" s="549"/>
      <c r="AG120" s="95" t="str">
        <f t="shared" si="4"/>
        <v/>
      </c>
    </row>
    <row r="121" spans="1:33" s="95" customFormat="1" ht="23.25" customHeight="1" x14ac:dyDescent="0.2">
      <c r="B121" s="685"/>
      <c r="C121" s="688"/>
      <c r="D121" s="689"/>
      <c r="E121" s="512" t="s">
        <v>207</v>
      </c>
      <c r="F121" s="573"/>
      <c r="G121" s="573"/>
      <c r="H121" s="573"/>
      <c r="I121" s="573"/>
      <c r="J121" s="574"/>
      <c r="K121" s="357">
        <v>27</v>
      </c>
      <c r="L121" s="261" t="s">
        <v>444</v>
      </c>
      <c r="M121" s="547" t="str">
        <f>IF(L121="○",AA82,AA83)</f>
        <v>－</v>
      </c>
      <c r="N121" s="548"/>
      <c r="O121" s="548"/>
      <c r="P121" s="548"/>
      <c r="Q121" s="548"/>
      <c r="R121" s="548"/>
      <c r="S121" s="548"/>
      <c r="T121" s="548"/>
      <c r="U121" s="548"/>
      <c r="V121" s="548"/>
      <c r="W121" s="549"/>
      <c r="AG121" s="95" t="str">
        <f t="shared" si="4"/>
        <v/>
      </c>
    </row>
    <row r="122" spans="1:33" s="95" customFormat="1" ht="23.25" customHeight="1" x14ac:dyDescent="0.2">
      <c r="B122" s="685"/>
      <c r="C122" s="688"/>
      <c r="D122" s="689"/>
      <c r="E122" s="512" t="s">
        <v>278</v>
      </c>
      <c r="F122" s="573"/>
      <c r="G122" s="573"/>
      <c r="H122" s="573"/>
      <c r="I122" s="573"/>
      <c r="J122" s="574"/>
      <c r="K122" s="357">
        <v>28</v>
      </c>
      <c r="L122" s="261" t="s">
        <v>444</v>
      </c>
      <c r="M122" s="547" t="str">
        <f>IF(L122="○",AA82,AA83)</f>
        <v>－</v>
      </c>
      <c r="N122" s="548"/>
      <c r="O122" s="548"/>
      <c r="P122" s="548"/>
      <c r="Q122" s="548"/>
      <c r="R122" s="548"/>
      <c r="S122" s="548"/>
      <c r="T122" s="548"/>
      <c r="U122" s="548"/>
      <c r="V122" s="548"/>
      <c r="W122" s="549"/>
      <c r="AG122" s="95" t="str">
        <f t="shared" si="4"/>
        <v/>
      </c>
    </row>
    <row r="123" spans="1:33" s="95" customFormat="1" ht="33.75" customHeight="1" x14ac:dyDescent="0.2">
      <c r="B123" s="685"/>
      <c r="C123" s="690" t="s">
        <v>146</v>
      </c>
      <c r="D123" s="691"/>
      <c r="E123" s="512" t="s">
        <v>208</v>
      </c>
      <c r="F123" s="573"/>
      <c r="G123" s="573"/>
      <c r="H123" s="573"/>
      <c r="I123" s="573"/>
      <c r="J123" s="574"/>
      <c r="K123" s="357">
        <v>29</v>
      </c>
      <c r="L123" s="261" t="s">
        <v>444</v>
      </c>
      <c r="M123" s="547" t="str">
        <f>IF(L123="○",M74,AA83)</f>
        <v>－</v>
      </c>
      <c r="N123" s="548"/>
      <c r="O123" s="548"/>
      <c r="P123" s="548"/>
      <c r="Q123" s="548"/>
      <c r="R123" s="548"/>
      <c r="S123" s="548"/>
      <c r="T123" s="548"/>
      <c r="U123" s="548"/>
      <c r="V123" s="548"/>
      <c r="W123" s="549"/>
      <c r="AG123" s="95" t="str">
        <f t="shared" si="4"/>
        <v/>
      </c>
    </row>
    <row r="124" spans="1:33" s="95" customFormat="1" ht="23.25" customHeight="1" x14ac:dyDescent="0.2">
      <c r="B124" s="685"/>
      <c r="C124" s="567" t="s">
        <v>14</v>
      </c>
      <c r="D124" s="568"/>
      <c r="E124" s="512" t="s">
        <v>209</v>
      </c>
      <c r="F124" s="573"/>
      <c r="G124" s="573"/>
      <c r="H124" s="573"/>
      <c r="I124" s="573"/>
      <c r="J124" s="574"/>
      <c r="K124" s="357">
        <v>30</v>
      </c>
      <c r="L124" s="261" t="s">
        <v>444</v>
      </c>
      <c r="M124" s="547" t="str">
        <f>IF(L124="○",AA124,AA125)</f>
        <v>－</v>
      </c>
      <c r="N124" s="548"/>
      <c r="O124" s="548"/>
      <c r="P124" s="548"/>
      <c r="Q124" s="548"/>
      <c r="R124" s="548"/>
      <c r="S124" s="548"/>
      <c r="T124" s="548"/>
      <c r="U124" s="548"/>
      <c r="V124" s="548"/>
      <c r="W124" s="549"/>
      <c r="AA124" s="95" t="s">
        <v>520</v>
      </c>
      <c r="AG124" s="95" t="str">
        <f t="shared" si="4"/>
        <v/>
      </c>
    </row>
    <row r="125" spans="1:33" s="95" customFormat="1" ht="23.25" customHeight="1" x14ac:dyDescent="0.2">
      <c r="B125" s="685"/>
      <c r="C125" s="569"/>
      <c r="D125" s="570"/>
      <c r="E125" s="512" t="s">
        <v>210</v>
      </c>
      <c r="F125" s="573"/>
      <c r="G125" s="573"/>
      <c r="H125" s="573"/>
      <c r="I125" s="573"/>
      <c r="J125" s="574"/>
      <c r="K125" s="357">
        <v>31</v>
      </c>
      <c r="L125" s="261" t="s">
        <v>444</v>
      </c>
      <c r="M125" s="547" t="str">
        <f>IF(L125="○",AA124,AA125)</f>
        <v>－</v>
      </c>
      <c r="N125" s="548"/>
      <c r="O125" s="548"/>
      <c r="P125" s="548"/>
      <c r="Q125" s="548"/>
      <c r="R125" s="548"/>
      <c r="S125" s="548"/>
      <c r="T125" s="548"/>
      <c r="U125" s="548"/>
      <c r="V125" s="548"/>
      <c r="W125" s="549"/>
      <c r="AA125" s="96" t="s">
        <v>259</v>
      </c>
      <c r="AG125" s="95" t="str">
        <f t="shared" si="4"/>
        <v/>
      </c>
    </row>
    <row r="126" spans="1:33" s="95" customFormat="1" ht="23.25" customHeight="1" x14ac:dyDescent="0.2">
      <c r="B126" s="685"/>
      <c r="C126" s="569"/>
      <c r="D126" s="570"/>
      <c r="E126" s="512" t="s">
        <v>211</v>
      </c>
      <c r="F126" s="573"/>
      <c r="G126" s="573"/>
      <c r="H126" s="573"/>
      <c r="I126" s="573"/>
      <c r="J126" s="574"/>
      <c r="K126" s="357">
        <v>32</v>
      </c>
      <c r="L126" s="261" t="s">
        <v>444</v>
      </c>
      <c r="M126" s="547" t="str">
        <f>IF(L126="○",AA124,AA125)</f>
        <v>－</v>
      </c>
      <c r="N126" s="548"/>
      <c r="O126" s="548"/>
      <c r="P126" s="548"/>
      <c r="Q126" s="548"/>
      <c r="R126" s="548"/>
      <c r="S126" s="548"/>
      <c r="T126" s="548"/>
      <c r="U126" s="548"/>
      <c r="V126" s="548"/>
      <c r="W126" s="549"/>
      <c r="AG126" s="95" t="str">
        <f t="shared" si="4"/>
        <v/>
      </c>
    </row>
    <row r="127" spans="1:33" s="95" customFormat="1" ht="23.25" customHeight="1" x14ac:dyDescent="0.2">
      <c r="B127" s="685"/>
      <c r="C127" s="569"/>
      <c r="D127" s="570"/>
      <c r="E127" s="512" t="s">
        <v>212</v>
      </c>
      <c r="F127" s="573"/>
      <c r="G127" s="573"/>
      <c r="H127" s="573"/>
      <c r="I127" s="573"/>
      <c r="J127" s="574"/>
      <c r="K127" s="357">
        <v>33</v>
      </c>
      <c r="L127" s="261" t="s">
        <v>444</v>
      </c>
      <c r="M127" s="547" t="str">
        <f>IF(L127="○",AA124,AA125)</f>
        <v>－</v>
      </c>
      <c r="N127" s="548"/>
      <c r="O127" s="548"/>
      <c r="P127" s="548"/>
      <c r="Q127" s="548"/>
      <c r="R127" s="548"/>
      <c r="S127" s="548"/>
      <c r="T127" s="548"/>
      <c r="U127" s="548"/>
      <c r="V127" s="548"/>
      <c r="W127" s="549"/>
      <c r="AG127" s="95" t="str">
        <f t="shared" si="4"/>
        <v/>
      </c>
    </row>
    <row r="128" spans="1:33" s="95" customFormat="1" ht="24" customHeight="1" x14ac:dyDescent="0.2">
      <c r="B128" s="726" t="s">
        <v>152</v>
      </c>
      <c r="C128" s="567" t="s">
        <v>218</v>
      </c>
      <c r="D128" s="568"/>
      <c r="E128" s="681" t="s">
        <v>213</v>
      </c>
      <c r="F128" s="682"/>
      <c r="G128" s="682"/>
      <c r="H128" s="682"/>
      <c r="I128" s="682"/>
      <c r="J128" s="683"/>
      <c r="K128" s="361">
        <v>34</v>
      </c>
      <c r="L128" s="261" t="s">
        <v>444</v>
      </c>
      <c r="M128" s="547" t="str">
        <f>IF(L128="○",AA82,AA83)</f>
        <v>－</v>
      </c>
      <c r="N128" s="548"/>
      <c r="O128" s="548"/>
      <c r="P128" s="548"/>
      <c r="Q128" s="548"/>
      <c r="R128" s="548"/>
      <c r="S128" s="548"/>
      <c r="T128" s="548"/>
      <c r="U128" s="548"/>
      <c r="V128" s="548"/>
      <c r="W128" s="549"/>
      <c r="AG128" s="95" t="str">
        <f t="shared" si="4"/>
        <v/>
      </c>
    </row>
    <row r="129" spans="2:33" s="95" customFormat="1" ht="27" customHeight="1" x14ac:dyDescent="0.2">
      <c r="B129" s="727"/>
      <c r="C129" s="569"/>
      <c r="D129" s="570"/>
      <c r="E129" s="730" t="s">
        <v>214</v>
      </c>
      <c r="F129" s="731"/>
      <c r="G129" s="731"/>
      <c r="H129" s="731"/>
      <c r="I129" s="731"/>
      <c r="J129" s="732"/>
      <c r="K129" s="362">
        <v>35</v>
      </c>
      <c r="L129" s="261" t="s">
        <v>444</v>
      </c>
      <c r="M129" s="547" t="str">
        <f>IF(L129="○",AA82,AA83)</f>
        <v>－</v>
      </c>
      <c r="N129" s="548"/>
      <c r="O129" s="548"/>
      <c r="P129" s="548"/>
      <c r="Q129" s="548"/>
      <c r="R129" s="548"/>
      <c r="S129" s="548"/>
      <c r="T129" s="548"/>
      <c r="U129" s="548"/>
      <c r="V129" s="548"/>
      <c r="W129" s="549"/>
      <c r="AG129" s="95" t="str">
        <f t="shared" si="4"/>
        <v/>
      </c>
    </row>
    <row r="130" spans="2:33" s="95" customFormat="1" ht="35.25" customHeight="1" x14ac:dyDescent="0.2">
      <c r="B130" s="727"/>
      <c r="C130" s="569"/>
      <c r="D130" s="570"/>
      <c r="E130" s="681" t="s">
        <v>215</v>
      </c>
      <c r="F130" s="682"/>
      <c r="G130" s="682"/>
      <c r="H130" s="682"/>
      <c r="I130" s="682"/>
      <c r="J130" s="683"/>
      <c r="K130" s="361">
        <v>36</v>
      </c>
      <c r="L130" s="261" t="s">
        <v>444</v>
      </c>
      <c r="M130" s="547" t="str">
        <f>IF(L130="○",AA82,AA83)</f>
        <v>－</v>
      </c>
      <c r="N130" s="548"/>
      <c r="O130" s="548"/>
      <c r="P130" s="548"/>
      <c r="Q130" s="548"/>
      <c r="R130" s="548"/>
      <c r="S130" s="548"/>
      <c r="T130" s="548"/>
      <c r="U130" s="548"/>
      <c r="V130" s="548"/>
      <c r="W130" s="549"/>
      <c r="AG130" s="95" t="str">
        <f t="shared" si="4"/>
        <v/>
      </c>
    </row>
    <row r="131" spans="2:33" s="95" customFormat="1" ht="35.25" customHeight="1" x14ac:dyDescent="0.2">
      <c r="B131" s="727"/>
      <c r="C131" s="569"/>
      <c r="D131" s="570"/>
      <c r="E131" s="681" t="s">
        <v>216</v>
      </c>
      <c r="F131" s="682"/>
      <c r="G131" s="682"/>
      <c r="H131" s="682"/>
      <c r="I131" s="682"/>
      <c r="J131" s="683"/>
      <c r="K131" s="361">
        <v>37</v>
      </c>
      <c r="L131" s="261" t="s">
        <v>444</v>
      </c>
      <c r="M131" s="547" t="str">
        <f>IF(L131="○",AA82,AA83)</f>
        <v>－</v>
      </c>
      <c r="N131" s="548"/>
      <c r="O131" s="548"/>
      <c r="P131" s="548"/>
      <c r="Q131" s="548"/>
      <c r="R131" s="548"/>
      <c r="S131" s="548"/>
      <c r="T131" s="548"/>
      <c r="U131" s="548"/>
      <c r="V131" s="548"/>
      <c r="W131" s="549"/>
      <c r="AG131" s="95" t="str">
        <f t="shared" si="4"/>
        <v/>
      </c>
    </row>
    <row r="132" spans="2:33" s="95" customFormat="1" ht="23.25" customHeight="1" x14ac:dyDescent="0.2">
      <c r="B132" s="728"/>
      <c r="C132" s="571"/>
      <c r="D132" s="572"/>
      <c r="E132" s="681" t="s">
        <v>217</v>
      </c>
      <c r="F132" s="682"/>
      <c r="G132" s="682"/>
      <c r="H132" s="682"/>
      <c r="I132" s="682"/>
      <c r="J132" s="683"/>
      <c r="K132" s="361">
        <v>38</v>
      </c>
      <c r="L132" s="261" t="s">
        <v>444</v>
      </c>
      <c r="M132" s="547" t="str">
        <f>IF(L132="○",AA82,AA83)</f>
        <v>－</v>
      </c>
      <c r="N132" s="548"/>
      <c r="O132" s="548"/>
      <c r="P132" s="548"/>
      <c r="Q132" s="548"/>
      <c r="R132" s="548"/>
      <c r="S132" s="548"/>
      <c r="T132" s="548"/>
      <c r="U132" s="548"/>
      <c r="V132" s="548"/>
      <c r="W132" s="549"/>
      <c r="AG132" s="95" t="str">
        <f t="shared" si="4"/>
        <v/>
      </c>
    </row>
    <row r="133" spans="2:33" ht="11" customHeight="1" x14ac:dyDescent="0.2">
      <c r="B133" s="575" t="s">
        <v>465</v>
      </c>
      <c r="C133" s="575"/>
      <c r="D133" s="575"/>
      <c r="E133" s="640" t="s">
        <v>0</v>
      </c>
      <c r="F133" s="490"/>
      <c r="G133" s="490"/>
      <c r="H133" s="490"/>
      <c r="I133" s="490"/>
      <c r="J133" s="491"/>
      <c r="K133" s="354"/>
      <c r="L133" s="575" t="s">
        <v>1</v>
      </c>
      <c r="M133" s="575"/>
      <c r="N133" s="575"/>
      <c r="O133" s="575"/>
      <c r="P133" s="575"/>
      <c r="Q133" s="575"/>
      <c r="R133" s="575"/>
      <c r="S133" s="575"/>
      <c r="T133" s="575"/>
      <c r="U133" s="575"/>
      <c r="V133" s="575"/>
      <c r="W133" s="575"/>
    </row>
    <row r="134" spans="2:33" s="95" customFormat="1" ht="11" customHeight="1" x14ac:dyDescent="0.2">
      <c r="B134" s="575"/>
      <c r="C134" s="575"/>
      <c r="D134" s="575"/>
      <c r="E134" s="622"/>
      <c r="F134" s="492"/>
      <c r="G134" s="492"/>
      <c r="H134" s="492"/>
      <c r="I134" s="492"/>
      <c r="J134" s="493"/>
      <c r="K134" s="355"/>
      <c r="L134" s="575"/>
      <c r="M134" s="575"/>
      <c r="N134" s="575"/>
      <c r="O134" s="575"/>
      <c r="P134" s="575"/>
      <c r="Q134" s="575"/>
      <c r="R134" s="575"/>
      <c r="S134" s="575"/>
      <c r="T134" s="575"/>
      <c r="U134" s="575"/>
      <c r="V134" s="575"/>
      <c r="W134" s="575"/>
    </row>
    <row r="135" spans="2:33" s="95" customFormat="1" ht="37.5" customHeight="1" x14ac:dyDescent="0.2">
      <c r="B135" s="726" t="s">
        <v>152</v>
      </c>
      <c r="C135" s="567" t="s">
        <v>151</v>
      </c>
      <c r="D135" s="568"/>
      <c r="E135" s="564"/>
      <c r="F135" s="565"/>
      <c r="G135" s="565"/>
      <c r="H135" s="565"/>
      <c r="I135" s="565"/>
      <c r="J135" s="566"/>
      <c r="K135" s="357" t="str">
        <f>IF(E135=【選択肢】!O45,39,IF(活動計画書!E135=【選択肢】!O46,40,IF(活動計画書!E135=【選択肢】!O47,41,IF(活動計画書!E135=【選択肢】!O48,42,IF(活動計画書!E135=【選択肢】!O49,43,IF(活動計画書!E135=【選択肢】!O50,44,IF(活動計画書!E135=【選択肢】!O51,45,IF(活動計画書!E135=【選択肢】!O52,46,IF(活動計画書!E135=【選択肢】!O53,47,IF(活動計画書!E135=【選択肢】!O54,48,IF(活動計画書!E135=【選択肢】!O55,49,IF(活動計画書!E135=【選択肢】!O56,50,""))))))))))))</f>
        <v/>
      </c>
      <c r="L135" s="372" t="str">
        <f>IF(K135="","－","○")</f>
        <v>－</v>
      </c>
      <c r="M135" s="547" t="str">
        <f>IF(L135="○",AA82,AA83)</f>
        <v>－</v>
      </c>
      <c r="N135" s="548"/>
      <c r="O135" s="548"/>
      <c r="P135" s="548"/>
      <c r="Q135" s="548"/>
      <c r="R135" s="548"/>
      <c r="S135" s="548"/>
      <c r="T135" s="548"/>
      <c r="U135" s="548"/>
      <c r="V135" s="548"/>
      <c r="W135" s="549"/>
      <c r="AG135" s="95" t="str">
        <f t="shared" ref="AG135:AG139" si="5">IF(L135="○",K135,"")</f>
        <v/>
      </c>
    </row>
    <row r="136" spans="2:33" s="95" customFormat="1" ht="37.5" customHeight="1" x14ac:dyDescent="0.2">
      <c r="B136" s="727"/>
      <c r="C136" s="569"/>
      <c r="D136" s="570"/>
      <c r="E136" s="564"/>
      <c r="F136" s="565"/>
      <c r="G136" s="565"/>
      <c r="H136" s="565"/>
      <c r="I136" s="565"/>
      <c r="J136" s="566"/>
      <c r="K136" s="357" t="str">
        <f>IF(E136=【選択肢】!O45,39,IF(活動計画書!E136=【選択肢】!O46,40,IF(活動計画書!E136=【選択肢】!O47,41,IF(活動計画書!E136=【選択肢】!O48,42,IF(活動計画書!E136=【選択肢】!O49,43,IF(活動計画書!E136=【選択肢】!O50,44,IF(活動計画書!E136=【選択肢】!O51,45,IF(活動計画書!E136=【選択肢】!O52,46,IF(活動計画書!E136=【選択肢】!O53,47,IF(活動計画書!E136=【選択肢】!O54,48,IF(活動計画書!E136=【選択肢】!O55,49,IF(活動計画書!E136=【選択肢】!O56,50,""))))))))))))</f>
        <v/>
      </c>
      <c r="L136" s="372" t="str">
        <f t="shared" ref="L136:L139" si="6">IF(K136="","－","○")</f>
        <v>－</v>
      </c>
      <c r="M136" s="547" t="str">
        <f>IF(L136="○",AA82,AA83)</f>
        <v>－</v>
      </c>
      <c r="N136" s="548"/>
      <c r="O136" s="548"/>
      <c r="P136" s="548"/>
      <c r="Q136" s="548"/>
      <c r="R136" s="548"/>
      <c r="S136" s="548"/>
      <c r="T136" s="548"/>
      <c r="U136" s="548"/>
      <c r="V136" s="548"/>
      <c r="W136" s="549"/>
      <c r="AG136" s="95" t="str">
        <f t="shared" si="5"/>
        <v/>
      </c>
    </row>
    <row r="137" spans="2:33" s="95" customFormat="1" ht="37.5" customHeight="1" x14ac:dyDescent="0.2">
      <c r="B137" s="727"/>
      <c r="C137" s="569"/>
      <c r="D137" s="570"/>
      <c r="E137" s="564"/>
      <c r="F137" s="565"/>
      <c r="G137" s="565"/>
      <c r="H137" s="565"/>
      <c r="I137" s="565"/>
      <c r="J137" s="566"/>
      <c r="K137" s="357" t="str">
        <f>IF(E137=【選択肢】!O45,39,IF(活動計画書!E137=【選択肢】!O46,40,IF(活動計画書!E137=【選択肢】!O47,41,IF(活動計画書!E137=【選択肢】!O48,42,IF(活動計画書!E137=【選択肢】!O49,43,IF(活動計画書!E137=【選択肢】!O50,44,IF(活動計画書!E137=【選択肢】!O51,45,IF(活動計画書!E137=【選択肢】!O52,46,IF(活動計画書!E137=【選択肢】!O53,47,IF(活動計画書!E137=【選択肢】!O54,48,IF(活動計画書!E137=【選択肢】!O55,49,IF(活動計画書!E137=【選択肢】!O56,50,""))))))))))))</f>
        <v/>
      </c>
      <c r="L137" s="372" t="str">
        <f t="shared" si="6"/>
        <v>－</v>
      </c>
      <c r="M137" s="547" t="str">
        <f>IF(L137="○",AA82,AA83)</f>
        <v>－</v>
      </c>
      <c r="N137" s="548"/>
      <c r="O137" s="548"/>
      <c r="P137" s="548"/>
      <c r="Q137" s="548"/>
      <c r="R137" s="548"/>
      <c r="S137" s="548"/>
      <c r="T137" s="548"/>
      <c r="U137" s="548"/>
      <c r="V137" s="548"/>
      <c r="W137" s="549"/>
      <c r="AG137" s="95" t="str">
        <f t="shared" si="5"/>
        <v/>
      </c>
    </row>
    <row r="138" spans="2:33" s="95" customFormat="1" ht="37.5" customHeight="1" x14ac:dyDescent="0.2">
      <c r="B138" s="727"/>
      <c r="C138" s="569"/>
      <c r="D138" s="570"/>
      <c r="E138" s="564"/>
      <c r="F138" s="565"/>
      <c r="G138" s="565"/>
      <c r="H138" s="565"/>
      <c r="I138" s="565"/>
      <c r="J138" s="566"/>
      <c r="K138" s="357" t="str">
        <f>IF(E138=【選択肢】!O45,39,IF(活動計画書!E138=【選択肢】!O46,40,IF(活動計画書!E138=【選択肢】!O47,41,IF(活動計画書!E138=【選択肢】!O48,42,IF(活動計画書!E138=【選択肢】!O49,43,IF(活動計画書!E138=【選択肢】!O50,44,IF(活動計画書!E138=【選択肢】!O51,45,IF(活動計画書!E138=【選択肢】!O52,46,IF(活動計画書!E138=【選択肢】!O53,47,IF(活動計画書!E138=【選択肢】!O54,48,IF(活動計画書!E138=【選択肢】!O55,49,IF(活動計画書!E138=【選択肢】!O56,50,""))))))))))))</f>
        <v/>
      </c>
      <c r="L138" s="372" t="str">
        <f t="shared" si="6"/>
        <v>－</v>
      </c>
      <c r="M138" s="547" t="str">
        <f>IF(L138="○",AA82,AA83)</f>
        <v>－</v>
      </c>
      <c r="N138" s="548"/>
      <c r="O138" s="548"/>
      <c r="P138" s="548"/>
      <c r="Q138" s="548"/>
      <c r="R138" s="548"/>
      <c r="S138" s="548"/>
      <c r="T138" s="548"/>
      <c r="U138" s="548"/>
      <c r="V138" s="548"/>
      <c r="W138" s="549"/>
      <c r="AG138" s="95" t="str">
        <f t="shared" si="5"/>
        <v/>
      </c>
    </row>
    <row r="139" spans="2:33" s="95" customFormat="1" ht="37.5" customHeight="1" x14ac:dyDescent="0.2">
      <c r="B139" s="727"/>
      <c r="C139" s="569"/>
      <c r="D139" s="570"/>
      <c r="E139" s="564"/>
      <c r="F139" s="565"/>
      <c r="G139" s="565"/>
      <c r="H139" s="565"/>
      <c r="I139" s="565"/>
      <c r="J139" s="566"/>
      <c r="K139" s="357" t="str">
        <f>IF(E139=【選択肢】!O45,39,IF(活動計画書!E139=【選択肢】!O46,40,IF(活動計画書!E139=【選択肢】!O47,41,IF(活動計画書!E139=【選択肢】!O48,42,IF(活動計画書!E139=【選択肢】!O49,43,IF(活動計画書!E139=【選択肢】!O50,44,IF(活動計画書!E139=【選択肢】!O51,45,IF(活動計画書!E139=【選択肢】!O52,46,IF(活動計画書!E139=【選択肢】!O53,47,IF(活動計画書!E139=【選択肢】!O54,48,IF(活動計画書!E139=【選択肢】!O55,49,IF(活動計画書!E139=【選択肢】!O56,50,""))))))))))))</f>
        <v/>
      </c>
      <c r="L139" s="372" t="str">
        <f t="shared" si="6"/>
        <v>－</v>
      </c>
      <c r="M139" s="547" t="str">
        <f>IF(L139="○",AA82,AA83)</f>
        <v>－</v>
      </c>
      <c r="N139" s="548"/>
      <c r="O139" s="548"/>
      <c r="P139" s="548"/>
      <c r="Q139" s="548"/>
      <c r="R139" s="548"/>
      <c r="S139" s="548"/>
      <c r="T139" s="548"/>
      <c r="U139" s="548"/>
      <c r="V139" s="548"/>
      <c r="W139" s="549"/>
      <c r="AG139" s="95" t="str">
        <f t="shared" si="5"/>
        <v/>
      </c>
    </row>
    <row r="140" spans="2:33" s="95" customFormat="1" ht="21" customHeight="1" x14ac:dyDescent="0.2">
      <c r="B140" s="727"/>
      <c r="C140" s="571"/>
      <c r="D140" s="572"/>
      <c r="E140" s="723" t="s">
        <v>130</v>
      </c>
      <c r="F140" s="724"/>
      <c r="G140" s="724"/>
      <c r="H140" s="724"/>
      <c r="I140" s="724"/>
      <c r="J140" s="724"/>
      <c r="K140" s="724"/>
      <c r="L140" s="724"/>
      <c r="M140" s="724"/>
      <c r="N140" s="724"/>
      <c r="O140" s="724"/>
      <c r="P140" s="724"/>
      <c r="Q140" s="724"/>
      <c r="R140" s="724"/>
      <c r="S140" s="724"/>
      <c r="T140" s="724"/>
      <c r="U140" s="724"/>
      <c r="V140" s="724"/>
      <c r="W140" s="725"/>
      <c r="Z140" s="95" t="s">
        <v>153</v>
      </c>
    </row>
    <row r="141" spans="2:33" s="95" customFormat="1" ht="22.5" customHeight="1" x14ac:dyDescent="0.2">
      <c r="B141" s="728"/>
      <c r="C141" s="729" t="s">
        <v>149</v>
      </c>
      <c r="D141" s="729"/>
      <c r="E141" s="512" t="s">
        <v>242</v>
      </c>
      <c r="F141" s="573"/>
      <c r="G141" s="573"/>
      <c r="H141" s="573"/>
      <c r="I141" s="573"/>
      <c r="J141" s="574"/>
      <c r="K141" s="357">
        <v>51</v>
      </c>
      <c r="L141" s="261" t="s">
        <v>444</v>
      </c>
      <c r="M141" s="547" t="str">
        <f>IF(L141="○",AA82,AA83)</f>
        <v>－</v>
      </c>
      <c r="N141" s="548"/>
      <c r="O141" s="548"/>
      <c r="P141" s="548"/>
      <c r="Q141" s="548"/>
      <c r="R141" s="548"/>
      <c r="S141" s="548"/>
      <c r="T141" s="548"/>
      <c r="U141" s="548"/>
      <c r="V141" s="548"/>
      <c r="W141" s="549"/>
      <c r="AG141" s="95" t="str">
        <f t="shared" ref="AG141" si="7">IF(L141="○",K141,"")</f>
        <v/>
      </c>
    </row>
    <row r="142" spans="2:33" s="95" customFormat="1" ht="31.5" customHeight="1" x14ac:dyDescent="0.2">
      <c r="B142" s="179" t="s">
        <v>110</v>
      </c>
      <c r="D142" s="112"/>
      <c r="E142" s="191"/>
      <c r="F142" s="191"/>
      <c r="G142" s="191"/>
      <c r="H142" s="191"/>
      <c r="I142" s="191"/>
      <c r="L142" s="179" t="s">
        <v>133</v>
      </c>
      <c r="Y142" s="191"/>
      <c r="AA142" s="191"/>
      <c r="AB142" s="112"/>
      <c r="AC142" s="112"/>
    </row>
    <row r="143" spans="2:33" ht="11.25" customHeight="1" x14ac:dyDescent="0.2">
      <c r="B143" s="575" t="s">
        <v>465</v>
      </c>
      <c r="C143" s="575"/>
      <c r="D143" s="558" t="s">
        <v>0</v>
      </c>
      <c r="E143" s="490"/>
      <c r="F143" s="490"/>
      <c r="G143" s="490"/>
      <c r="H143" s="490"/>
      <c r="I143" s="490"/>
      <c r="J143" s="575" t="s">
        <v>1</v>
      </c>
      <c r="K143" s="575"/>
      <c r="L143" s="575"/>
      <c r="M143" s="575"/>
      <c r="N143" s="575"/>
      <c r="O143" s="575"/>
      <c r="P143" s="575"/>
      <c r="Q143" s="575"/>
      <c r="R143" s="575"/>
      <c r="S143" s="575"/>
      <c r="T143" s="575"/>
      <c r="U143" s="575"/>
      <c r="V143" s="575"/>
      <c r="W143" s="550"/>
    </row>
    <row r="144" spans="2:33" s="95" customFormat="1" ht="11.25" customHeight="1" x14ac:dyDescent="0.2">
      <c r="B144" s="575"/>
      <c r="C144" s="575"/>
      <c r="D144" s="622"/>
      <c r="E144" s="492"/>
      <c r="F144" s="492"/>
      <c r="G144" s="492"/>
      <c r="H144" s="492"/>
      <c r="I144" s="492"/>
      <c r="J144" s="575"/>
      <c r="K144" s="575"/>
      <c r="L144" s="575"/>
      <c r="M144" s="575"/>
      <c r="N144" s="575"/>
      <c r="O144" s="575"/>
      <c r="P144" s="575"/>
      <c r="Q144" s="575"/>
      <c r="R144" s="575"/>
      <c r="S144" s="575"/>
      <c r="T144" s="575"/>
      <c r="U144" s="575"/>
      <c r="V144" s="575"/>
      <c r="W144" s="550"/>
    </row>
    <row r="145" spans="1:35" s="95" customFormat="1" ht="34.5" customHeight="1" x14ac:dyDescent="0.2">
      <c r="B145" s="671" t="s">
        <v>221</v>
      </c>
      <c r="C145" s="672"/>
      <c r="D145" s="562"/>
      <c r="E145" s="563"/>
      <c r="F145" s="563"/>
      <c r="G145" s="563"/>
      <c r="H145" s="563"/>
      <c r="I145" s="563"/>
      <c r="J145" s="372" t="str">
        <f>IF(D145="","－","○")</f>
        <v>－</v>
      </c>
      <c r="K145" s="370" t="str">
        <f>IF(D145=【選択肢】!O58,52,IF(活動計画書!D145=【選択肢】!O59,53,IF(活動計画書!D145=【選択肢】!O60,54,IF(活動計画書!D145=【選択肢】!O61,55,IF(活動計画書!D145=【選択肢】!O62,56,IF(活動計画書!D145=【選択肢】!O63,57,IF(活動計画書!D145=【選択肢】!O64,58,IF(活動計画書!D145=【選択肢】!O65,"58-2",IF(活動計画書!D145=【選択肢】!O66,"58-3","")))))))))</f>
        <v/>
      </c>
      <c r="L145" s="547" t="str">
        <f>IF(J145="○",AA82,AA83)</f>
        <v>－</v>
      </c>
      <c r="M145" s="548"/>
      <c r="N145" s="548"/>
      <c r="O145" s="548"/>
      <c r="P145" s="548"/>
      <c r="Q145" s="548"/>
      <c r="R145" s="548"/>
      <c r="S145" s="548"/>
      <c r="T145" s="548"/>
      <c r="U145" s="548"/>
      <c r="V145" s="549"/>
      <c r="W145" s="268"/>
      <c r="AG145" s="95" t="str">
        <f>IF(J145="○",K145,"")</f>
        <v/>
      </c>
    </row>
    <row r="146" spans="1:35" s="95" customFormat="1" ht="34.5" customHeight="1" x14ac:dyDescent="0.2">
      <c r="B146" s="673"/>
      <c r="C146" s="674"/>
      <c r="D146" s="562"/>
      <c r="E146" s="563"/>
      <c r="F146" s="563"/>
      <c r="G146" s="563"/>
      <c r="H146" s="563"/>
      <c r="I146" s="563"/>
      <c r="J146" s="372" t="str">
        <f t="shared" ref="J146:J149" si="8">IF(D146="","－","○")</f>
        <v>－</v>
      </c>
      <c r="K146" s="370" t="str">
        <f>IF(D146=【選択肢】!O58,52,IF(活動計画書!D146=【選択肢】!O59,53,IF(活動計画書!D146=【選択肢】!O60,54,IF(活動計画書!D146=【選択肢】!O61,55,IF(活動計画書!D146=【選択肢】!O62,56,IF(活動計画書!D146=【選択肢】!O63,57,IF(活動計画書!D146=【選択肢】!O64,58,IF(活動計画書!D146=【選択肢】!O65,"58-2",IF(活動計画書!D146=【選択肢】!O66,"58-3","")))))))))</f>
        <v/>
      </c>
      <c r="L146" s="547" t="str">
        <f>IF(J146="○",AA82,AA83)</f>
        <v>－</v>
      </c>
      <c r="M146" s="548"/>
      <c r="N146" s="548"/>
      <c r="O146" s="548"/>
      <c r="P146" s="548"/>
      <c r="Q146" s="548"/>
      <c r="R146" s="548"/>
      <c r="S146" s="548"/>
      <c r="T146" s="548"/>
      <c r="U146" s="548"/>
      <c r="V146" s="549"/>
      <c r="AG146" s="95" t="str">
        <f t="shared" ref="AG146:AG151" si="9">IF(J146="○",K146,"")</f>
        <v/>
      </c>
    </row>
    <row r="147" spans="1:35" s="95" customFormat="1" ht="34.5" customHeight="1" x14ac:dyDescent="0.2">
      <c r="B147" s="673"/>
      <c r="C147" s="674"/>
      <c r="D147" s="562"/>
      <c r="E147" s="563"/>
      <c r="F147" s="563"/>
      <c r="G147" s="563"/>
      <c r="H147" s="563"/>
      <c r="I147" s="563"/>
      <c r="J147" s="372" t="str">
        <f t="shared" si="8"/>
        <v>－</v>
      </c>
      <c r="K147" s="370" t="str">
        <f>IF(D147=【選択肢】!O58,52,IF(活動計画書!D147=【選択肢】!O59,53,IF(活動計画書!D147=【選択肢】!O60,54,IF(活動計画書!D147=【選択肢】!O61,55,IF(活動計画書!D147=【選択肢】!O62,56,IF(活動計画書!D147=【選択肢】!O63,57,IF(活動計画書!D147=【選択肢】!O64,58,IF(活動計画書!D147=【選択肢】!O65,"58-2",IF(活動計画書!D147=【選択肢】!O66,"58-3","")))))))))</f>
        <v/>
      </c>
      <c r="L147" s="547" t="str">
        <f>IF(J147="○",AA82,AA83)</f>
        <v>－</v>
      </c>
      <c r="M147" s="548"/>
      <c r="N147" s="548"/>
      <c r="O147" s="548"/>
      <c r="P147" s="548"/>
      <c r="Q147" s="548"/>
      <c r="R147" s="548"/>
      <c r="S147" s="548"/>
      <c r="T147" s="548"/>
      <c r="U147" s="548"/>
      <c r="V147" s="549"/>
      <c r="AG147" s="95" t="str">
        <f t="shared" si="9"/>
        <v/>
      </c>
    </row>
    <row r="148" spans="1:35" s="95" customFormat="1" ht="34.5" customHeight="1" x14ac:dyDescent="0.2">
      <c r="B148" s="673"/>
      <c r="C148" s="674"/>
      <c r="D148" s="562"/>
      <c r="E148" s="563"/>
      <c r="F148" s="563"/>
      <c r="G148" s="563"/>
      <c r="H148" s="563"/>
      <c r="I148" s="563"/>
      <c r="J148" s="372" t="str">
        <f t="shared" si="8"/>
        <v>－</v>
      </c>
      <c r="K148" s="370" t="str">
        <f>IF(D148=【選択肢】!O58,52,IF(活動計画書!D148=【選択肢】!O59,53,IF(活動計画書!D148=【選択肢】!O60,54,IF(活動計画書!D148=【選択肢】!O61,55,IF(活動計画書!D148=【選択肢】!O62,56,IF(活動計画書!D148=【選択肢】!O63,57,IF(活動計画書!D148=【選択肢】!O64,58,IF(活動計画書!D148=【選択肢】!O65,"58-2",IF(活動計画書!D148=【選択肢】!O66,"58-3","")))))))))</f>
        <v/>
      </c>
      <c r="L148" s="547" t="str">
        <f>IF(J148="○",AA82,AA83)</f>
        <v>－</v>
      </c>
      <c r="M148" s="548"/>
      <c r="N148" s="548"/>
      <c r="O148" s="548"/>
      <c r="P148" s="548"/>
      <c r="Q148" s="548"/>
      <c r="R148" s="548"/>
      <c r="S148" s="548"/>
      <c r="T148" s="548"/>
      <c r="U148" s="548"/>
      <c r="V148" s="549"/>
      <c r="AG148" s="95" t="str">
        <f t="shared" si="9"/>
        <v/>
      </c>
    </row>
    <row r="149" spans="1:35" s="95" customFormat="1" ht="34.5" customHeight="1" x14ac:dyDescent="0.2">
      <c r="B149" s="673"/>
      <c r="C149" s="674"/>
      <c r="D149" s="562"/>
      <c r="E149" s="563"/>
      <c r="F149" s="563"/>
      <c r="G149" s="563"/>
      <c r="H149" s="563"/>
      <c r="I149" s="563"/>
      <c r="J149" s="372" t="str">
        <f t="shared" si="8"/>
        <v>－</v>
      </c>
      <c r="K149" s="370" t="str">
        <f>IF(D149=【選択肢】!O58,52,IF(活動計画書!D149=【選択肢】!O59,53,IF(活動計画書!D149=【選択肢】!O60,54,IF(活動計画書!D149=【選択肢】!O61,55,IF(活動計画書!D149=【選択肢】!O62,56,IF(活動計画書!D149=【選択肢】!O63,57,IF(活動計画書!D149=【選択肢】!O64,58,IF(活動計画書!D149=【選択肢】!O65,"58-2",IF(活動計画書!D149=【選択肢】!O66,"58-3","")))))))))</f>
        <v/>
      </c>
      <c r="L149" s="547" t="str">
        <f>IF(J149="○",AA82,AA83)</f>
        <v>－</v>
      </c>
      <c r="M149" s="548"/>
      <c r="N149" s="548"/>
      <c r="O149" s="548"/>
      <c r="P149" s="548"/>
      <c r="Q149" s="548"/>
      <c r="R149" s="548"/>
      <c r="S149" s="548"/>
      <c r="T149" s="548"/>
      <c r="U149" s="548"/>
      <c r="V149" s="549"/>
      <c r="AG149" s="95" t="str">
        <f t="shared" si="9"/>
        <v/>
      </c>
    </row>
    <row r="150" spans="1:35" s="95" customFormat="1" ht="17.25" customHeight="1" x14ac:dyDescent="0.2">
      <c r="B150" s="740"/>
      <c r="C150" s="741"/>
      <c r="D150" s="739" t="s">
        <v>130</v>
      </c>
      <c r="E150" s="739"/>
      <c r="F150" s="739"/>
      <c r="G150" s="739"/>
      <c r="H150" s="739"/>
      <c r="I150" s="739"/>
      <c r="J150" s="739"/>
      <c r="K150" s="363"/>
      <c r="L150" s="236"/>
      <c r="M150" s="236"/>
      <c r="N150" s="236"/>
      <c r="O150" s="236"/>
      <c r="P150" s="236"/>
      <c r="Q150" s="236"/>
      <c r="R150" s="236"/>
      <c r="S150" s="236"/>
      <c r="T150" s="236"/>
      <c r="U150" s="236"/>
      <c r="V150" s="236"/>
      <c r="W150" s="353"/>
      <c r="Z150" s="95" t="s">
        <v>153</v>
      </c>
    </row>
    <row r="151" spans="1:35" s="95" customFormat="1" ht="34.5" customHeight="1" x14ac:dyDescent="0.2">
      <c r="B151" s="622"/>
      <c r="C151" s="492"/>
      <c r="D151" s="641" t="s">
        <v>631</v>
      </c>
      <c r="E151" s="737"/>
      <c r="F151" s="737"/>
      <c r="G151" s="737"/>
      <c r="H151" s="737"/>
      <c r="I151" s="738"/>
      <c r="J151" s="261" t="s">
        <v>444</v>
      </c>
      <c r="K151" s="370">
        <v>60</v>
      </c>
      <c r="L151" s="547" t="str">
        <f>IF(J151="○",AA82,AA83)</f>
        <v>－</v>
      </c>
      <c r="M151" s="548"/>
      <c r="N151" s="548"/>
      <c r="O151" s="548"/>
      <c r="P151" s="548"/>
      <c r="Q151" s="548"/>
      <c r="R151" s="548"/>
      <c r="S151" s="548"/>
      <c r="T151" s="548"/>
      <c r="U151" s="548"/>
      <c r="V151" s="549"/>
      <c r="AG151" s="95" t="str">
        <f t="shared" si="9"/>
        <v/>
      </c>
    </row>
    <row r="152" spans="1:35" s="95" customFormat="1" ht="60.75" customHeight="1" thickBot="1" x14ac:dyDescent="0.25">
      <c r="B152" s="383" t="s">
        <v>494</v>
      </c>
      <c r="C152" s="383"/>
      <c r="D152" s="383"/>
      <c r="E152" s="383"/>
      <c r="F152" s="383"/>
      <c r="G152" s="383"/>
      <c r="H152" s="383"/>
      <c r="I152" s="383"/>
      <c r="J152" s="383"/>
      <c r="K152" s="383"/>
      <c r="L152" s="383"/>
      <c r="M152" s="383"/>
      <c r="N152" s="383"/>
      <c r="O152" s="383"/>
      <c r="P152" s="383"/>
      <c r="Q152" s="383"/>
      <c r="R152" s="383"/>
      <c r="S152" s="383"/>
      <c r="T152" s="383"/>
      <c r="U152" s="383"/>
      <c r="V152" s="383"/>
      <c r="W152" s="383"/>
      <c r="X152" s="383"/>
    </row>
    <row r="153" spans="1:35" s="224" customFormat="1" ht="26.25" customHeight="1" x14ac:dyDescent="0.55000000000000004">
      <c r="A153" s="269"/>
      <c r="B153" s="270" t="s">
        <v>523</v>
      </c>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71"/>
    </row>
    <row r="154" spans="1:35" s="224" customFormat="1" ht="26.25" customHeight="1" x14ac:dyDescent="0.55000000000000004">
      <c r="A154" s="272"/>
      <c r="B154" s="383" t="s">
        <v>524</v>
      </c>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273"/>
    </row>
    <row r="155" spans="1:35" s="224" customFormat="1" ht="26.25" customHeight="1" x14ac:dyDescent="0.55000000000000004">
      <c r="A155" s="272"/>
      <c r="B155" s="108"/>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273"/>
    </row>
    <row r="156" spans="1:35" s="240" customFormat="1" ht="26.25" customHeight="1" x14ac:dyDescent="0.2">
      <c r="A156" s="274"/>
      <c r="B156" s="524" t="s">
        <v>525</v>
      </c>
      <c r="C156" s="524"/>
      <c r="D156" s="524"/>
      <c r="E156" s="524"/>
      <c r="F156" s="524"/>
      <c r="G156" s="524"/>
      <c r="H156" s="525"/>
      <c r="I156" s="275"/>
      <c r="J156" s="276" t="s">
        <v>526</v>
      </c>
      <c r="K156" s="276"/>
      <c r="L156" s="733" t="s">
        <v>527</v>
      </c>
      <c r="M156" s="733"/>
      <c r="N156" s="733"/>
      <c r="O156" s="733"/>
      <c r="P156" s="733"/>
      <c r="Q156" s="733"/>
      <c r="R156" s="734"/>
      <c r="S156" s="735"/>
      <c r="T156" s="735"/>
      <c r="U156" s="735"/>
      <c r="V156" s="735"/>
      <c r="W156" s="736"/>
      <c r="X156" s="277"/>
    </row>
    <row r="157" spans="1:35" s="240" customFormat="1" ht="26.25" customHeight="1" x14ac:dyDescent="0.55000000000000004">
      <c r="A157" s="274"/>
      <c r="B157" s="524" t="s">
        <v>528</v>
      </c>
      <c r="C157" s="524"/>
      <c r="D157" s="524"/>
      <c r="E157" s="524"/>
      <c r="F157" s="524"/>
      <c r="G157" s="524"/>
      <c r="H157" s="525"/>
      <c r="I157" s="278"/>
      <c r="J157" s="276" t="s">
        <v>526</v>
      </c>
      <c r="K157" s="276"/>
      <c r="L157" s="733" t="s">
        <v>495</v>
      </c>
      <c r="M157" s="733"/>
      <c r="N157" s="733"/>
      <c r="O157" s="733"/>
      <c r="P157" s="733"/>
      <c r="Q157" s="742"/>
      <c r="R157" s="743"/>
      <c r="S157" s="743"/>
      <c r="T157" s="743"/>
      <c r="U157" s="743"/>
      <c r="V157" s="743"/>
      <c r="W157" s="743"/>
      <c r="X157" s="279"/>
      <c r="AD157" s="224"/>
      <c r="AE157" s="224"/>
      <c r="AF157" s="224"/>
      <c r="AG157" s="224"/>
      <c r="AH157" s="224"/>
      <c r="AI157" s="224"/>
    </row>
    <row r="158" spans="1:35" s="240" customFormat="1" ht="12.5" customHeight="1" thickBot="1" x14ac:dyDescent="0.25">
      <c r="A158" s="280"/>
      <c r="B158" s="281"/>
      <c r="C158" s="744"/>
      <c r="D158" s="744"/>
      <c r="E158" s="744"/>
      <c r="F158" s="744"/>
      <c r="G158" s="744"/>
      <c r="H158" s="744"/>
      <c r="I158" s="744"/>
      <c r="J158" s="744"/>
      <c r="K158" s="241"/>
      <c r="L158" s="241"/>
      <c r="M158" s="241"/>
      <c r="N158" s="241"/>
      <c r="O158" s="241"/>
      <c r="P158" s="241"/>
      <c r="Q158" s="241"/>
      <c r="R158" s="241"/>
      <c r="S158" s="241"/>
      <c r="T158" s="241"/>
      <c r="U158" s="241"/>
      <c r="V158" s="241"/>
      <c r="W158" s="241"/>
      <c r="X158" s="282"/>
    </row>
    <row r="159" spans="1:35" s="240" customFormat="1" ht="14" customHeight="1" thickBot="1" x14ac:dyDescent="0.25">
      <c r="A159" s="283"/>
      <c r="B159" s="284"/>
      <c r="C159" s="285"/>
      <c r="D159" s="285"/>
      <c r="E159" s="285"/>
      <c r="F159" s="285"/>
      <c r="G159" s="285"/>
      <c r="H159" s="285"/>
      <c r="I159" s="285"/>
      <c r="J159" s="285"/>
      <c r="K159" s="285"/>
      <c r="L159" s="285"/>
      <c r="M159" s="285"/>
      <c r="N159" s="285"/>
      <c r="O159" s="285"/>
      <c r="P159" s="285"/>
      <c r="Q159" s="285"/>
      <c r="R159" s="285"/>
      <c r="S159" s="285"/>
      <c r="T159" s="285"/>
      <c r="U159" s="285"/>
      <c r="V159" s="285"/>
      <c r="W159" s="285"/>
      <c r="X159" s="284"/>
    </row>
    <row r="160" spans="1:35" s="240" customFormat="1" ht="24" customHeight="1" x14ac:dyDescent="0.2">
      <c r="A160" s="286"/>
      <c r="B160" s="270" t="s">
        <v>529</v>
      </c>
      <c r="C160" s="287"/>
      <c r="D160" s="287"/>
      <c r="E160" s="287"/>
      <c r="F160" s="287"/>
      <c r="G160" s="287"/>
      <c r="H160" s="287"/>
      <c r="I160" s="287"/>
      <c r="J160" s="287"/>
      <c r="K160" s="287"/>
      <c r="L160" s="287"/>
      <c r="M160" s="287"/>
      <c r="N160" s="288"/>
      <c r="O160" s="237"/>
      <c r="P160" s="237"/>
      <c r="Q160" s="237"/>
      <c r="R160" s="237"/>
      <c r="S160" s="237"/>
      <c r="T160" s="237"/>
      <c r="U160" s="237"/>
      <c r="V160" s="237"/>
      <c r="W160" s="237"/>
      <c r="X160" s="289"/>
    </row>
    <row r="161" spans="1:24" s="240" customFormat="1" ht="14" customHeight="1" x14ac:dyDescent="0.2">
      <c r="A161" s="290"/>
      <c r="B161" s="108"/>
      <c r="C161" s="161"/>
      <c r="D161" s="161"/>
      <c r="E161" s="161"/>
      <c r="F161" s="161"/>
      <c r="G161" s="161"/>
      <c r="H161" s="161"/>
      <c r="I161" s="161"/>
      <c r="J161" s="161"/>
      <c r="K161" s="161"/>
      <c r="L161" s="161"/>
      <c r="M161" s="161"/>
      <c r="N161" s="95"/>
      <c r="O161" s="113"/>
      <c r="P161" s="113"/>
      <c r="Q161" s="113"/>
      <c r="R161" s="113"/>
      <c r="S161" s="113"/>
      <c r="T161" s="113"/>
      <c r="U161" s="113"/>
      <c r="V161" s="113"/>
      <c r="W161" s="113"/>
      <c r="X161" s="291"/>
    </row>
    <row r="162" spans="1:24" s="240" customFormat="1" ht="24.5" customHeight="1" x14ac:dyDescent="0.2">
      <c r="A162" s="290"/>
      <c r="B162" s="108" t="s">
        <v>530</v>
      </c>
      <c r="C162" s="161"/>
      <c r="D162" s="161"/>
      <c r="E162" s="161"/>
      <c r="F162" s="161"/>
      <c r="G162" s="161"/>
      <c r="H162" s="161"/>
      <c r="I162" s="161"/>
      <c r="J162" s="161"/>
      <c r="K162" s="161"/>
      <c r="L162" s="161"/>
      <c r="M162" s="161"/>
      <c r="N162" s="95"/>
      <c r="O162" s="113"/>
      <c r="P162" s="113"/>
      <c r="Q162" s="113"/>
      <c r="R162" s="113"/>
      <c r="S162" s="113"/>
      <c r="T162" s="113"/>
      <c r="U162" s="113"/>
      <c r="V162" s="113"/>
      <c r="W162" s="113"/>
      <c r="X162" s="291"/>
    </row>
    <row r="163" spans="1:24" s="240" customFormat="1" ht="24.5" customHeight="1" x14ac:dyDescent="0.2">
      <c r="A163" s="290"/>
      <c r="B163" s="745" t="s">
        <v>531</v>
      </c>
      <c r="C163" s="745"/>
      <c r="D163" s="745"/>
      <c r="E163" s="745"/>
      <c r="F163" s="745"/>
      <c r="G163" s="745"/>
      <c r="H163" s="745" t="s">
        <v>532</v>
      </c>
      <c r="I163" s="745"/>
      <c r="J163" s="745"/>
      <c r="K163" s="369"/>
      <c r="L163" s="94"/>
      <c r="M163" s="94"/>
      <c r="N163" s="95"/>
      <c r="O163" s="113"/>
      <c r="P163" s="113"/>
      <c r="Q163" s="113"/>
      <c r="R163" s="113"/>
      <c r="S163" s="113"/>
      <c r="T163" s="113"/>
      <c r="U163" s="113"/>
      <c r="V163" s="113"/>
      <c r="W163" s="113"/>
      <c r="X163" s="291"/>
    </row>
    <row r="164" spans="1:24" s="240" customFormat="1" ht="24.5" customHeight="1" x14ac:dyDescent="0.2">
      <c r="A164" s="290"/>
      <c r="B164" s="746" t="s">
        <v>533</v>
      </c>
      <c r="C164" s="746"/>
      <c r="D164" s="746"/>
      <c r="E164" s="746"/>
      <c r="F164" s="746"/>
      <c r="G164" s="746"/>
      <c r="H164" s="747"/>
      <c r="I164" s="748"/>
      <c r="J164" s="749"/>
      <c r="K164" s="371"/>
      <c r="L164" s="94"/>
      <c r="M164" s="94"/>
      <c r="N164" s="95"/>
      <c r="O164" s="113"/>
      <c r="P164" s="113"/>
      <c r="Q164" s="113"/>
      <c r="R164" s="113"/>
      <c r="S164" s="113"/>
      <c r="T164" s="113"/>
      <c r="U164" s="113"/>
      <c r="V164" s="113"/>
      <c r="W164" s="113"/>
      <c r="X164" s="291"/>
    </row>
    <row r="165" spans="1:24" s="240" customFormat="1" ht="24.5" customHeight="1" x14ac:dyDescent="0.2">
      <c r="A165" s="290"/>
      <c r="B165" s="746" t="s">
        <v>534</v>
      </c>
      <c r="C165" s="746"/>
      <c r="D165" s="746"/>
      <c r="E165" s="746"/>
      <c r="F165" s="746"/>
      <c r="G165" s="746"/>
      <c r="H165" s="747"/>
      <c r="I165" s="748"/>
      <c r="J165" s="749"/>
      <c r="K165" s="371"/>
      <c r="L165" s="94"/>
      <c r="M165" s="94"/>
      <c r="N165" s="95"/>
      <c r="O165" s="113"/>
      <c r="P165" s="113"/>
      <c r="Q165" s="113"/>
      <c r="R165" s="113"/>
      <c r="S165" s="113"/>
      <c r="T165" s="113"/>
      <c r="U165" s="113"/>
      <c r="V165" s="113"/>
      <c r="W165" s="113"/>
      <c r="X165" s="291"/>
    </row>
    <row r="166" spans="1:24" s="240" customFormat="1" ht="24.5" customHeight="1" x14ac:dyDescent="0.2">
      <c r="A166" s="290"/>
      <c r="B166" s="746" t="s">
        <v>535</v>
      </c>
      <c r="C166" s="746"/>
      <c r="D166" s="746"/>
      <c r="E166" s="746"/>
      <c r="F166" s="746"/>
      <c r="G166" s="746"/>
      <c r="H166" s="747"/>
      <c r="I166" s="748"/>
      <c r="J166" s="749"/>
      <c r="K166" s="371"/>
      <c r="L166" s="94"/>
      <c r="M166" s="94"/>
      <c r="N166" s="95"/>
      <c r="O166" s="113"/>
      <c r="P166" s="113"/>
      <c r="Q166" s="113"/>
      <c r="R166" s="113"/>
      <c r="S166" s="113"/>
      <c r="T166" s="113"/>
      <c r="U166" s="113"/>
      <c r="V166" s="113"/>
      <c r="W166" s="113"/>
      <c r="X166" s="291"/>
    </row>
    <row r="167" spans="1:24" s="240" customFormat="1" ht="24.5" customHeight="1" x14ac:dyDescent="0.2">
      <c r="A167" s="290"/>
      <c r="B167" s="746" t="s">
        <v>536</v>
      </c>
      <c r="C167" s="746"/>
      <c r="D167" s="746"/>
      <c r="E167" s="746"/>
      <c r="F167" s="746"/>
      <c r="G167" s="746"/>
      <c r="H167" s="747"/>
      <c r="I167" s="748"/>
      <c r="J167" s="749"/>
      <c r="K167" s="371"/>
      <c r="L167" s="94"/>
      <c r="M167" s="94"/>
      <c r="N167" s="95"/>
      <c r="O167" s="113"/>
      <c r="P167" s="113"/>
      <c r="Q167" s="113"/>
      <c r="R167" s="113"/>
      <c r="S167" s="113"/>
      <c r="T167" s="113"/>
      <c r="U167" s="113"/>
      <c r="V167" s="113"/>
      <c r="W167" s="113"/>
      <c r="X167" s="291"/>
    </row>
    <row r="168" spans="1:24" s="240" customFormat="1" ht="24.5" customHeight="1" x14ac:dyDescent="0.2">
      <c r="A168" s="290"/>
      <c r="B168" s="746" t="s">
        <v>537</v>
      </c>
      <c r="C168" s="746"/>
      <c r="D168" s="746"/>
      <c r="E168" s="746"/>
      <c r="F168" s="746"/>
      <c r="G168" s="746"/>
      <c r="H168" s="747"/>
      <c r="I168" s="748"/>
      <c r="J168" s="749"/>
      <c r="K168" s="371"/>
      <c r="L168" s="94"/>
      <c r="M168" s="94"/>
      <c r="N168" s="95"/>
      <c r="O168" s="113"/>
      <c r="P168" s="113"/>
      <c r="Q168" s="113"/>
      <c r="R168" s="113"/>
      <c r="S168" s="113"/>
      <c r="T168" s="113"/>
      <c r="U168" s="113"/>
      <c r="V168" s="113"/>
      <c r="W168" s="113"/>
      <c r="X168" s="291"/>
    </row>
    <row r="169" spans="1:24" s="240" customFormat="1" ht="24.5" customHeight="1" x14ac:dyDescent="0.2">
      <c r="A169" s="290"/>
      <c r="B169" s="746" t="s">
        <v>538</v>
      </c>
      <c r="C169" s="746"/>
      <c r="D169" s="746"/>
      <c r="E169" s="746"/>
      <c r="F169" s="746"/>
      <c r="G169" s="746"/>
      <c r="H169" s="747"/>
      <c r="I169" s="748"/>
      <c r="J169" s="749"/>
      <c r="K169" s="371"/>
      <c r="L169" s="94"/>
      <c r="M169" s="94"/>
      <c r="N169" s="95"/>
      <c r="O169" s="113"/>
      <c r="P169" s="113"/>
      <c r="Q169" s="113"/>
      <c r="R169" s="113"/>
      <c r="S169" s="113"/>
      <c r="T169" s="113"/>
      <c r="U169" s="113"/>
      <c r="V169" s="113"/>
      <c r="W169" s="113"/>
      <c r="X169" s="291"/>
    </row>
    <row r="170" spans="1:24" s="240" customFormat="1" ht="14" customHeight="1" thickBot="1" x14ac:dyDescent="0.25">
      <c r="A170" s="280"/>
      <c r="B170" s="281"/>
      <c r="C170" s="292"/>
      <c r="D170" s="292"/>
      <c r="E170" s="292"/>
      <c r="F170" s="292"/>
      <c r="G170" s="292"/>
      <c r="H170" s="292"/>
      <c r="I170" s="292"/>
      <c r="J170" s="292"/>
      <c r="K170" s="292"/>
      <c r="L170" s="292"/>
      <c r="M170" s="292"/>
      <c r="N170" s="292"/>
      <c r="O170" s="292"/>
      <c r="P170" s="292"/>
      <c r="Q170" s="292"/>
      <c r="R170" s="292"/>
      <c r="S170" s="292"/>
      <c r="T170" s="292"/>
      <c r="U170" s="292"/>
      <c r="V170" s="292"/>
      <c r="W170" s="292"/>
      <c r="X170" s="282"/>
    </row>
    <row r="171" spans="1:24" s="240" customFormat="1" ht="14" customHeight="1" x14ac:dyDescent="0.2">
      <c r="A171" s="293"/>
      <c r="B171" s="294"/>
      <c r="C171" s="295"/>
      <c r="D171" s="295"/>
      <c r="E171" s="295"/>
      <c r="F171" s="295"/>
      <c r="G171" s="295"/>
      <c r="H171" s="295"/>
      <c r="I171" s="296"/>
      <c r="J171" s="270"/>
      <c r="K171" s="270"/>
      <c r="L171" s="270"/>
      <c r="M171" s="270"/>
      <c r="N171" s="270"/>
      <c r="O171" s="270"/>
      <c r="P171" s="295"/>
      <c r="Q171" s="295"/>
      <c r="R171" s="295"/>
      <c r="S171" s="295"/>
      <c r="T171" s="295"/>
      <c r="U171" s="295"/>
      <c r="V171" s="295"/>
      <c r="W171" s="295"/>
      <c r="X171" s="296"/>
    </row>
    <row r="172" spans="1:24" s="224" customFormat="1" ht="24.75" customHeight="1" x14ac:dyDescent="0.55000000000000004">
      <c r="A172" s="180" t="s">
        <v>128</v>
      </c>
      <c r="M172" s="242"/>
      <c r="N172" s="242"/>
      <c r="O172" s="242"/>
      <c r="P172" s="242"/>
      <c r="S172" s="242"/>
      <c r="T172" s="242"/>
    </row>
    <row r="173" spans="1:24" s="224" customFormat="1" ht="91" customHeight="1" x14ac:dyDescent="0.55000000000000004">
      <c r="A173" s="94"/>
      <c r="B173" s="386" t="s">
        <v>539</v>
      </c>
      <c r="C173" s="386"/>
      <c r="D173" s="386"/>
      <c r="E173" s="386"/>
      <c r="F173" s="386"/>
      <c r="G173" s="386"/>
      <c r="H173" s="386"/>
      <c r="I173" s="386"/>
      <c r="J173" s="386"/>
      <c r="K173" s="386"/>
      <c r="L173" s="386"/>
      <c r="M173" s="386"/>
      <c r="N173" s="386"/>
      <c r="O173" s="386"/>
      <c r="P173" s="386"/>
      <c r="Q173" s="386"/>
      <c r="R173" s="386"/>
      <c r="S173" s="386"/>
      <c r="T173" s="386"/>
      <c r="U173" s="386"/>
      <c r="V173" s="386"/>
      <c r="W173" s="386"/>
    </row>
    <row r="174" spans="1:24" s="95" customFormat="1" ht="26.5" customHeight="1" x14ac:dyDescent="0.2">
      <c r="B174" s="640" t="s">
        <v>11</v>
      </c>
      <c r="C174" s="490"/>
      <c r="D174" s="490"/>
      <c r="E174" s="490"/>
      <c r="F174" s="490"/>
      <c r="G174" s="490"/>
      <c r="H174" s="490"/>
      <c r="I174" s="490"/>
      <c r="J174" s="490"/>
      <c r="K174" s="490"/>
      <c r="L174" s="490"/>
      <c r="M174" s="490"/>
      <c r="N174" s="491"/>
      <c r="O174" s="640" t="s">
        <v>10</v>
      </c>
      <c r="P174" s="490"/>
      <c r="Q174" s="491"/>
      <c r="R174" s="757" t="s">
        <v>540</v>
      </c>
      <c r="S174" s="758"/>
      <c r="T174" s="759"/>
    </row>
    <row r="175" spans="1:24" s="95" customFormat="1" ht="26.5" customHeight="1" x14ac:dyDescent="0.2">
      <c r="B175" s="622"/>
      <c r="C175" s="492"/>
      <c r="D175" s="492"/>
      <c r="E175" s="492"/>
      <c r="F175" s="492"/>
      <c r="G175" s="492"/>
      <c r="H175" s="492"/>
      <c r="I175" s="492"/>
      <c r="J175" s="492"/>
      <c r="K175" s="492"/>
      <c r="L175" s="492"/>
      <c r="M175" s="492"/>
      <c r="N175" s="493"/>
      <c r="O175" s="754"/>
      <c r="P175" s="755"/>
      <c r="Q175" s="756"/>
      <c r="R175" s="760"/>
      <c r="S175" s="761"/>
      <c r="T175" s="762"/>
    </row>
    <row r="176" spans="1:24" s="95" customFormat="1" ht="28.5" customHeight="1" x14ac:dyDescent="0.2">
      <c r="B176" s="583" t="s">
        <v>46</v>
      </c>
      <c r="C176" s="585"/>
      <c r="D176" s="583" t="s">
        <v>0</v>
      </c>
      <c r="E176" s="584"/>
      <c r="F176" s="584"/>
      <c r="G176" s="585"/>
      <c r="H176" s="583" t="s">
        <v>43</v>
      </c>
      <c r="I176" s="584"/>
      <c r="J176" s="584"/>
      <c r="K176" s="584"/>
      <c r="L176" s="584"/>
      <c r="M176" s="584"/>
      <c r="N176" s="585"/>
      <c r="O176" s="297"/>
      <c r="P176" s="763" t="s">
        <v>541</v>
      </c>
      <c r="Q176" s="764"/>
      <c r="R176" s="297"/>
      <c r="S176" s="763" t="s">
        <v>541</v>
      </c>
      <c r="T176" s="764"/>
      <c r="U176" s="99"/>
      <c r="V176" s="99"/>
    </row>
    <row r="177" spans="2:33" s="95" customFormat="1" ht="30.75" customHeight="1" x14ac:dyDescent="0.2">
      <c r="B177" s="620"/>
      <c r="C177" s="621"/>
      <c r="D177" s="576"/>
      <c r="E177" s="577"/>
      <c r="F177" s="577"/>
      <c r="G177" s="578"/>
      <c r="H177" s="580"/>
      <c r="I177" s="581"/>
      <c r="J177" s="581"/>
      <c r="K177" s="581"/>
      <c r="L177" s="581"/>
      <c r="M177" s="581"/>
      <c r="N177" s="582"/>
      <c r="O177" s="553"/>
      <c r="P177" s="554"/>
      <c r="Q177" s="301"/>
      <c r="R177" s="553"/>
      <c r="S177" s="554"/>
      <c r="T177" s="301"/>
      <c r="U177" s="96"/>
      <c r="V177" s="96"/>
      <c r="AA177" s="95" t="s">
        <v>542</v>
      </c>
      <c r="AG177" s="95" t="str">
        <f>IF(D177=【選択肢】!S69,61,IF(活動計画書!D177=【選択肢】!S70,62,IF(活動計画書!D177=【選択肢】!S71,63,IF(活動計画書!D177=【選択肢】!S72,64,IF(活動計画書!D177=【選択肢】!S73,65,IF(活動計画書!D177=【選択肢】!S74,66,""))))))</f>
        <v/>
      </c>
    </row>
    <row r="178" spans="2:33" s="95" customFormat="1" ht="30.75" customHeight="1" x14ac:dyDescent="0.2">
      <c r="B178" s="601"/>
      <c r="C178" s="602"/>
      <c r="D178" s="580"/>
      <c r="E178" s="581"/>
      <c r="F178" s="581"/>
      <c r="G178" s="582"/>
      <c r="H178" s="580"/>
      <c r="I178" s="581"/>
      <c r="J178" s="581"/>
      <c r="K178" s="581"/>
      <c r="L178" s="581"/>
      <c r="M178" s="581"/>
      <c r="N178" s="582"/>
      <c r="O178" s="553"/>
      <c r="P178" s="554"/>
      <c r="Q178" s="301"/>
      <c r="R178" s="553"/>
      <c r="S178" s="554"/>
      <c r="T178" s="301"/>
      <c r="U178" s="96"/>
      <c r="V178" s="96"/>
      <c r="AA178" s="95" t="s">
        <v>543</v>
      </c>
      <c r="AG178" s="95" t="str">
        <f>IF(D178=【選択肢】!S69,61,IF(活動計画書!D178=【選択肢】!S70,62,IF(活動計画書!D178=【選択肢】!S71,63,IF(活動計画書!D178=【選択肢】!S72,64,IF(活動計画書!D178=【選択肢】!S73,65,IF(活動計画書!D178=【選択肢】!S74,66,""))))))</f>
        <v/>
      </c>
    </row>
    <row r="179" spans="2:33" s="95" customFormat="1" ht="30.75" customHeight="1" x14ac:dyDescent="0.2">
      <c r="B179" s="601"/>
      <c r="C179" s="602"/>
      <c r="D179" s="580"/>
      <c r="E179" s="581"/>
      <c r="F179" s="581"/>
      <c r="G179" s="582"/>
      <c r="H179" s="580"/>
      <c r="I179" s="581"/>
      <c r="J179" s="581"/>
      <c r="K179" s="581"/>
      <c r="L179" s="581"/>
      <c r="M179" s="581"/>
      <c r="N179" s="582"/>
      <c r="O179" s="553"/>
      <c r="P179" s="554"/>
      <c r="Q179" s="301"/>
      <c r="R179" s="553"/>
      <c r="S179" s="554"/>
      <c r="T179" s="301"/>
      <c r="U179" s="96"/>
      <c r="V179" s="96"/>
      <c r="AG179" s="95" t="str">
        <f>IF(D179=【選択肢】!S69,61,IF(活動計画書!D179=【選択肢】!S70,62,IF(活動計画書!D179=【選択肢】!S71,63,IF(活動計画書!D179=【選択肢】!S72,64,IF(活動計画書!D179=【選択肢】!S73,65,IF(活動計画書!D179=【選択肢】!S74,66,""))))))</f>
        <v/>
      </c>
    </row>
    <row r="180" spans="2:33" s="95" customFormat="1" ht="30.75" customHeight="1" x14ac:dyDescent="0.2">
      <c r="B180" s="601"/>
      <c r="C180" s="602"/>
      <c r="D180" s="580"/>
      <c r="E180" s="581"/>
      <c r="F180" s="581"/>
      <c r="G180" s="582"/>
      <c r="H180" s="580"/>
      <c r="I180" s="581"/>
      <c r="J180" s="581"/>
      <c r="K180" s="581"/>
      <c r="L180" s="581"/>
      <c r="M180" s="581"/>
      <c r="N180" s="582"/>
      <c r="O180" s="553"/>
      <c r="P180" s="554"/>
      <c r="Q180" s="301"/>
      <c r="R180" s="553"/>
      <c r="S180" s="554"/>
      <c r="T180" s="301"/>
      <c r="U180" s="96"/>
      <c r="V180" s="96"/>
      <c r="AG180" s="95" t="str">
        <f>IF(D180=【選択肢】!S69,61,IF(活動計画書!D180=【選択肢】!S70,62,IF(活動計画書!D180=【選択肢】!S71,63,IF(活動計画書!D180=【選択肢】!S72,64,IF(活動計画書!D180=【選択肢】!S73,65,IF(活動計画書!D180=【選択肢】!S74,66,""))))))</f>
        <v/>
      </c>
    </row>
    <row r="181" spans="2:33" s="95" customFormat="1" ht="30.75" customHeight="1" x14ac:dyDescent="0.2">
      <c r="B181" s="601"/>
      <c r="C181" s="602"/>
      <c r="D181" s="580"/>
      <c r="E181" s="581"/>
      <c r="F181" s="581"/>
      <c r="G181" s="582"/>
      <c r="H181" s="580"/>
      <c r="I181" s="581"/>
      <c r="J181" s="581"/>
      <c r="K181" s="581"/>
      <c r="L181" s="581"/>
      <c r="M181" s="581"/>
      <c r="N181" s="582"/>
      <c r="O181" s="750"/>
      <c r="P181" s="751"/>
      <c r="Q181" s="301"/>
      <c r="R181" s="750"/>
      <c r="S181" s="751"/>
      <c r="T181" s="301"/>
      <c r="U181" s="96"/>
      <c r="V181" s="96"/>
      <c r="AG181" s="95" t="str">
        <f>IF(D181=【選択肢】!S69,61,IF(活動計画書!D181=【選択肢】!S70,62,IF(活動計画書!D181=【選択肢】!S71,63,IF(活動計画書!D181=【選択肢】!S72,64,IF(活動計画書!D181=【選択肢】!S73,65,IF(活動計画書!D181=【選択肢】!S74,66,""))))))</f>
        <v/>
      </c>
    </row>
    <row r="182" spans="2:33" s="95" customFormat="1" ht="30.75" customHeight="1" x14ac:dyDescent="0.2">
      <c r="B182" s="601"/>
      <c r="C182" s="602"/>
      <c r="D182" s="580"/>
      <c r="E182" s="581"/>
      <c r="F182" s="581"/>
      <c r="G182" s="582"/>
      <c r="H182" s="580"/>
      <c r="I182" s="581"/>
      <c r="J182" s="581"/>
      <c r="K182" s="581"/>
      <c r="L182" s="581"/>
      <c r="M182" s="581"/>
      <c r="N182" s="582"/>
      <c r="O182" s="551"/>
      <c r="P182" s="552"/>
      <c r="Q182" s="301"/>
      <c r="R182" s="551"/>
      <c r="S182" s="552"/>
      <c r="T182" s="301"/>
      <c r="U182" s="96"/>
      <c r="V182" s="96"/>
      <c r="AG182" s="95" t="str">
        <f>IF(D182=【選択肢】!S69,61,IF(活動計画書!D182=【選択肢】!S70,62,IF(活動計画書!D182=【選択肢】!S71,63,IF(活動計画書!D182=【選択肢】!S72,64,IF(活動計画書!D182=【選択肢】!S73,65,IF(活動計画書!D182=【選択肢】!S74,66,""))))))</f>
        <v/>
      </c>
    </row>
    <row r="183" spans="2:33" s="95" customFormat="1" ht="30.75" customHeight="1" x14ac:dyDescent="0.2">
      <c r="B183" s="601"/>
      <c r="C183" s="602"/>
      <c r="D183" s="580"/>
      <c r="E183" s="581"/>
      <c r="F183" s="581"/>
      <c r="G183" s="582"/>
      <c r="H183" s="580"/>
      <c r="I183" s="581"/>
      <c r="J183" s="581"/>
      <c r="K183" s="581"/>
      <c r="L183" s="581"/>
      <c r="M183" s="581"/>
      <c r="N183" s="582"/>
      <c r="O183" s="551"/>
      <c r="P183" s="552"/>
      <c r="Q183" s="301"/>
      <c r="R183" s="551"/>
      <c r="S183" s="552"/>
      <c r="T183" s="301"/>
      <c r="U183" s="96"/>
      <c r="V183" s="96"/>
      <c r="AG183" s="95" t="str">
        <f>IF(D183=【選択肢】!S69,61,IF(活動計画書!D183=【選択肢】!S70,62,IF(活動計画書!D183=【選択肢】!S71,63,IF(活動計画書!D183=【選択肢】!S72,64,IF(活動計画書!D183=【選択肢】!S73,65,IF(活動計画書!D183=【選択肢】!S74,66,""))))))</f>
        <v/>
      </c>
    </row>
    <row r="184" spans="2:33" s="95" customFormat="1" ht="30.75" customHeight="1" x14ac:dyDescent="0.2">
      <c r="B184" s="601"/>
      <c r="C184" s="602"/>
      <c r="D184" s="580"/>
      <c r="E184" s="581"/>
      <c r="F184" s="581"/>
      <c r="G184" s="582"/>
      <c r="H184" s="580"/>
      <c r="I184" s="581"/>
      <c r="J184" s="581"/>
      <c r="K184" s="581"/>
      <c r="L184" s="581"/>
      <c r="M184" s="581"/>
      <c r="N184" s="582"/>
      <c r="O184" s="551"/>
      <c r="P184" s="552"/>
      <c r="Q184" s="301"/>
      <c r="R184" s="551"/>
      <c r="S184" s="552"/>
      <c r="T184" s="301"/>
      <c r="U184" s="96"/>
      <c r="V184" s="96"/>
      <c r="AG184" s="95" t="str">
        <f>IF(D184=【選択肢】!S69,61,IF(活動計画書!D184=【選択肢】!S70,62,IF(活動計画書!D184=【選択肢】!S71,63,IF(活動計画書!D184=【選択肢】!S72,64,IF(活動計画書!D184=【選択肢】!S73,65,IF(活動計画書!D184=【選択肢】!S74,66,""))))))</f>
        <v/>
      </c>
    </row>
    <row r="185" spans="2:33" s="95" customFormat="1" ht="30.75" customHeight="1" x14ac:dyDescent="0.2">
      <c r="B185" s="302"/>
      <c r="C185" s="303"/>
      <c r="D185" s="298"/>
      <c r="E185" s="299"/>
      <c r="F185" s="299"/>
      <c r="G185" s="300"/>
      <c r="H185" s="298"/>
      <c r="I185" s="299"/>
      <c r="J185" s="299"/>
      <c r="K185" s="299"/>
      <c r="L185" s="299"/>
      <c r="M185" s="299"/>
      <c r="N185" s="300"/>
      <c r="O185" s="304"/>
      <c r="P185" s="305"/>
      <c r="Q185" s="301"/>
      <c r="R185" s="304"/>
      <c r="S185" s="305"/>
      <c r="T185" s="301"/>
      <c r="U185" s="96"/>
      <c r="V185" s="96"/>
      <c r="AG185" s="95" t="str">
        <f>IF(D185=【選択肢】!S69,61,IF(活動計画書!D185=【選択肢】!S70,62,IF(活動計画書!D185=【選択肢】!S71,63,IF(活動計画書!D185=【選択肢】!S72,64,IF(活動計画書!D185=【選択肢】!S73,65,IF(活動計画書!D185=【選択肢】!S74,66,""))))))</f>
        <v/>
      </c>
    </row>
    <row r="186" spans="2:33" s="95" customFormat="1" ht="30.75" customHeight="1" x14ac:dyDescent="0.2">
      <c r="B186" s="601"/>
      <c r="C186" s="602"/>
      <c r="D186" s="580"/>
      <c r="E186" s="581"/>
      <c r="F186" s="581"/>
      <c r="G186" s="582"/>
      <c r="H186" s="580"/>
      <c r="I186" s="581"/>
      <c r="J186" s="581"/>
      <c r="K186" s="581"/>
      <c r="L186" s="581"/>
      <c r="M186" s="581"/>
      <c r="N186" s="582"/>
      <c r="O186" s="551"/>
      <c r="P186" s="552"/>
      <c r="Q186" s="301"/>
      <c r="R186" s="551"/>
      <c r="S186" s="552"/>
      <c r="T186" s="301"/>
      <c r="U186" s="96"/>
      <c r="V186" s="96"/>
      <c r="AG186" s="95" t="str">
        <f>IF(D186=【選択肢】!S69,61,IF(活動計画書!D186=【選択肢】!S70,62,IF(活動計画書!D186=【選択肢】!S71,63,IF(活動計画書!D186=【選択肢】!S72,64,IF(活動計画書!D186=【選択肢】!S73,65,IF(活動計画書!D186=【選択肢】!S74,66,""))))))</f>
        <v/>
      </c>
    </row>
    <row r="187" spans="2:33" s="95" customFormat="1" ht="25.5" customHeight="1" x14ac:dyDescent="0.2">
      <c r="B187" s="601"/>
      <c r="C187" s="602"/>
      <c r="D187" s="580"/>
      <c r="E187" s="581"/>
      <c r="F187" s="581"/>
      <c r="G187" s="582"/>
      <c r="H187" s="580"/>
      <c r="I187" s="581"/>
      <c r="J187" s="581"/>
      <c r="K187" s="581"/>
      <c r="L187" s="581"/>
      <c r="M187" s="581"/>
      <c r="N187" s="582"/>
      <c r="O187" s="551"/>
      <c r="P187" s="552"/>
      <c r="Q187" s="301"/>
      <c r="R187" s="551"/>
      <c r="S187" s="552"/>
      <c r="T187" s="301"/>
      <c r="U187" s="96"/>
      <c r="V187" s="96"/>
      <c r="AG187" s="95" t="str">
        <f>IF(D187=【選択肢】!S69,61,IF(活動計画書!D187=【選択肢】!S70,62,IF(活動計画書!D187=【選択肢】!S71,63,IF(活動計画書!D187=【選択肢】!S72,64,IF(活動計画書!D187=【選択肢】!S73,65,IF(活動計画書!D187=【選択肢】!S74,66,""))))))</f>
        <v/>
      </c>
    </row>
    <row r="188" spans="2:33" s="95" customFormat="1" ht="21.75" customHeight="1" x14ac:dyDescent="0.2">
      <c r="B188" s="618"/>
      <c r="C188" s="619"/>
      <c r="D188" s="766" t="s">
        <v>130</v>
      </c>
      <c r="E188" s="766"/>
      <c r="F188" s="766"/>
      <c r="G188" s="766"/>
      <c r="H188" s="766"/>
      <c r="I188" s="766"/>
      <c r="J188" s="766"/>
      <c r="K188" s="766"/>
      <c r="L188" s="766"/>
      <c r="M188" s="766"/>
      <c r="N188" s="766"/>
      <c r="O188" s="579"/>
      <c r="P188" s="579"/>
      <c r="Q188" s="243"/>
      <c r="R188" s="243"/>
      <c r="S188" s="243"/>
      <c r="T188" s="243"/>
      <c r="U188" s="243"/>
      <c r="V188" s="244"/>
      <c r="Z188" s="95" t="s">
        <v>153</v>
      </c>
    </row>
    <row r="189" spans="2:33" s="95" customFormat="1" ht="12.75" customHeight="1" x14ac:dyDescent="0.2">
      <c r="B189" s="105"/>
      <c r="C189" s="105"/>
      <c r="D189" s="245"/>
      <c r="E189" s="245"/>
      <c r="F189" s="245"/>
      <c r="G189" s="245"/>
      <c r="H189" s="245"/>
      <c r="I189" s="245"/>
      <c r="J189" s="245"/>
      <c r="K189" s="245"/>
      <c r="L189" s="245"/>
      <c r="M189" s="245"/>
      <c r="N189" s="245"/>
      <c r="O189" s="96"/>
      <c r="P189" s="96"/>
      <c r="Q189" s="96"/>
      <c r="R189" s="96"/>
      <c r="S189" s="96"/>
      <c r="T189" s="96"/>
      <c r="U189" s="96"/>
    </row>
    <row r="190" spans="2:33" s="95" customFormat="1" ht="26.25" customHeight="1" x14ac:dyDescent="0.2">
      <c r="B190" s="604" t="s">
        <v>228</v>
      </c>
      <c r="C190" s="604"/>
      <c r="D190" s="604"/>
      <c r="E190" s="604"/>
      <c r="F190" s="604"/>
      <c r="G190" s="604"/>
      <c r="H190" s="191"/>
      <c r="I190" s="255"/>
      <c r="J190" s="752" t="s">
        <v>544</v>
      </c>
      <c r="K190" s="753"/>
      <c r="L190" s="753"/>
      <c r="M190" s="753"/>
      <c r="N190" s="753"/>
      <c r="O190" s="753"/>
      <c r="P190" s="246"/>
      <c r="Q190" s="247"/>
      <c r="R190" s="247"/>
      <c r="S190" s="306"/>
      <c r="T190" s="765" t="s">
        <v>229</v>
      </c>
      <c r="U190" s="765"/>
      <c r="V190" s="765"/>
      <c r="W190" s="765"/>
      <c r="X190" s="765"/>
    </row>
    <row r="191" spans="2:33" s="95" customFormat="1" ht="40.5" customHeight="1" x14ac:dyDescent="0.2">
      <c r="B191" s="383" t="s">
        <v>279</v>
      </c>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239"/>
    </row>
    <row r="192" spans="2:33" s="95" customFormat="1" ht="13.5" customHeight="1" x14ac:dyDescent="0.2">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239"/>
    </row>
  </sheetData>
  <sheetProtection sheet="1" formatCells="0"/>
  <dataConsolidate/>
  <mergeCells count="381">
    <mergeCell ref="R181:S181"/>
    <mergeCell ref="R182:S182"/>
    <mergeCell ref="R183:S183"/>
    <mergeCell ref="R184:S184"/>
    <mergeCell ref="R186:S186"/>
    <mergeCell ref="R187:S187"/>
    <mergeCell ref="J190:O190"/>
    <mergeCell ref="B174:N175"/>
    <mergeCell ref="O174:Q175"/>
    <mergeCell ref="R174:T175"/>
    <mergeCell ref="P176:Q176"/>
    <mergeCell ref="S176:T176"/>
    <mergeCell ref="R177:S177"/>
    <mergeCell ref="R178:S178"/>
    <mergeCell ref="R179:S179"/>
    <mergeCell ref="R180:S180"/>
    <mergeCell ref="O181:P181"/>
    <mergeCell ref="O183:P183"/>
    <mergeCell ref="O184:P184"/>
    <mergeCell ref="T190:X190"/>
    <mergeCell ref="O182:P182"/>
    <mergeCell ref="D188:N188"/>
    <mergeCell ref="D176:G176"/>
    <mergeCell ref="D180:G180"/>
    <mergeCell ref="B166:G166"/>
    <mergeCell ref="H166:J166"/>
    <mergeCell ref="B167:G167"/>
    <mergeCell ref="H167:J167"/>
    <mergeCell ref="B168:G168"/>
    <mergeCell ref="H168:J168"/>
    <mergeCell ref="B169:G169"/>
    <mergeCell ref="H169:J169"/>
    <mergeCell ref="B173:W173"/>
    <mergeCell ref="B157:H157"/>
    <mergeCell ref="L157:Q157"/>
    <mergeCell ref="R157:W157"/>
    <mergeCell ref="C158:J158"/>
    <mergeCell ref="B163:G163"/>
    <mergeCell ref="H163:J163"/>
    <mergeCell ref="B164:G164"/>
    <mergeCell ref="H164:J164"/>
    <mergeCell ref="B165:G165"/>
    <mergeCell ref="H165:J165"/>
    <mergeCell ref="L145:V145"/>
    <mergeCell ref="L146:V146"/>
    <mergeCell ref="L147:V147"/>
    <mergeCell ref="L148:V148"/>
    <mergeCell ref="L149:V149"/>
    <mergeCell ref="B154:W154"/>
    <mergeCell ref="B156:H156"/>
    <mergeCell ref="L156:Q156"/>
    <mergeCell ref="R156:W156"/>
    <mergeCell ref="D145:I145"/>
    <mergeCell ref="D151:I151"/>
    <mergeCell ref="D150:J150"/>
    <mergeCell ref="B150:C150"/>
    <mergeCell ref="B151:C151"/>
    <mergeCell ref="E140:W140"/>
    <mergeCell ref="M141:W141"/>
    <mergeCell ref="M132:W132"/>
    <mergeCell ref="B133:D134"/>
    <mergeCell ref="E133:J134"/>
    <mergeCell ref="L133:W134"/>
    <mergeCell ref="M135:W135"/>
    <mergeCell ref="M136:W136"/>
    <mergeCell ref="M137:W137"/>
    <mergeCell ref="M138:W138"/>
    <mergeCell ref="M139:W139"/>
    <mergeCell ref="B128:B132"/>
    <mergeCell ref="B135:B141"/>
    <mergeCell ref="E139:J139"/>
    <mergeCell ref="E138:J138"/>
    <mergeCell ref="E137:J137"/>
    <mergeCell ref="C141:D141"/>
    <mergeCell ref="E129:J129"/>
    <mergeCell ref="E132:J132"/>
    <mergeCell ref="E128:J128"/>
    <mergeCell ref="E131:J131"/>
    <mergeCell ref="E141:J141"/>
    <mergeCell ref="M123:W123"/>
    <mergeCell ref="M124:W124"/>
    <mergeCell ref="M125:W125"/>
    <mergeCell ref="M126:W126"/>
    <mergeCell ref="M127:W127"/>
    <mergeCell ref="M128:W128"/>
    <mergeCell ref="M129:W129"/>
    <mergeCell ref="M130:W130"/>
    <mergeCell ref="M131:W131"/>
    <mergeCell ref="M93:W93"/>
    <mergeCell ref="B116:D117"/>
    <mergeCell ref="E116:J117"/>
    <mergeCell ref="L116:W117"/>
    <mergeCell ref="M118:W118"/>
    <mergeCell ref="M119:W119"/>
    <mergeCell ref="M120:W120"/>
    <mergeCell ref="M121:W121"/>
    <mergeCell ref="M122:W122"/>
    <mergeCell ref="R98:W98"/>
    <mergeCell ref="O97:X97"/>
    <mergeCell ref="O109:W109"/>
    <mergeCell ref="M85:W85"/>
    <mergeCell ref="M86:W86"/>
    <mergeCell ref="M87:W87"/>
    <mergeCell ref="M88:W88"/>
    <mergeCell ref="B89:B92"/>
    <mergeCell ref="C89:C90"/>
    <mergeCell ref="M89:W89"/>
    <mergeCell ref="M90:W90"/>
    <mergeCell ref="M91:W91"/>
    <mergeCell ref="M92:W92"/>
    <mergeCell ref="D86:J86"/>
    <mergeCell ref="X45:X46"/>
    <mergeCell ref="O47:S47"/>
    <mergeCell ref="T47:W47"/>
    <mergeCell ref="D73:J73"/>
    <mergeCell ref="D74:J74"/>
    <mergeCell ref="Q65:S65"/>
    <mergeCell ref="D81:J81"/>
    <mergeCell ref="E54:G54"/>
    <mergeCell ref="B65:D65"/>
    <mergeCell ref="L70:W71"/>
    <mergeCell ref="M72:W72"/>
    <mergeCell ref="M76:W76"/>
    <mergeCell ref="M77:W77"/>
    <mergeCell ref="M78:W78"/>
    <mergeCell ref="C79:C81"/>
    <mergeCell ref="M79:W79"/>
    <mergeCell ref="M80:W80"/>
    <mergeCell ref="M81:W81"/>
    <mergeCell ref="C76:C78"/>
    <mergeCell ref="P50:T50"/>
    <mergeCell ref="U50:W51"/>
    <mergeCell ref="AA20:AA23"/>
    <mergeCell ref="AA24:AA27"/>
    <mergeCell ref="AA28:AA31"/>
    <mergeCell ref="O21:W24"/>
    <mergeCell ref="O26:W30"/>
    <mergeCell ref="O31:W34"/>
    <mergeCell ref="O38:W39"/>
    <mergeCell ref="O16:U16"/>
    <mergeCell ref="V16:W16"/>
    <mergeCell ref="P35:U36"/>
    <mergeCell ref="AA39:AA40"/>
    <mergeCell ref="O40:W43"/>
    <mergeCell ref="AA41:AA42"/>
    <mergeCell ref="AA43:AA44"/>
    <mergeCell ref="E126:J126"/>
    <mergeCell ref="E118:J118"/>
    <mergeCell ref="I40:M40"/>
    <mergeCell ref="E130:J130"/>
    <mergeCell ref="C40:E40"/>
    <mergeCell ref="D82:J82"/>
    <mergeCell ref="D84:J84"/>
    <mergeCell ref="B108:X108"/>
    <mergeCell ref="C128:D132"/>
    <mergeCell ref="E119:J119"/>
    <mergeCell ref="E120:J120"/>
    <mergeCell ref="B118:B127"/>
    <mergeCell ref="E122:J122"/>
    <mergeCell ref="C118:D122"/>
    <mergeCell ref="C123:D123"/>
    <mergeCell ref="M73:W73"/>
    <mergeCell ref="M74:W74"/>
    <mergeCell ref="M75:W75"/>
    <mergeCell ref="B76:B88"/>
    <mergeCell ref="O44:U46"/>
    <mergeCell ref="V44:V46"/>
    <mergeCell ref="W44:W46"/>
    <mergeCell ref="C82:C84"/>
    <mergeCell ref="M82:W82"/>
    <mergeCell ref="I41:M41"/>
    <mergeCell ref="D149:I149"/>
    <mergeCell ref="D92:J92"/>
    <mergeCell ref="D90:J90"/>
    <mergeCell ref="B145:C149"/>
    <mergeCell ref="B152:X152"/>
    <mergeCell ref="O10:W15"/>
    <mergeCell ref="I33:M33"/>
    <mergeCell ref="C30:E30"/>
    <mergeCell ref="C33:E33"/>
    <mergeCell ref="B43:B44"/>
    <mergeCell ref="C44:E44"/>
    <mergeCell ref="I44:M44"/>
    <mergeCell ref="O19:W20"/>
    <mergeCell ref="B12:B13"/>
    <mergeCell ref="I20:M20"/>
    <mergeCell ref="C25:E25"/>
    <mergeCell ref="I25:M25"/>
    <mergeCell ref="B15:B16"/>
    <mergeCell ref="F29:G29"/>
    <mergeCell ref="I29:M29"/>
    <mergeCell ref="B39:B40"/>
    <mergeCell ref="F11:G11"/>
    <mergeCell ref="I11:M11"/>
    <mergeCell ref="B178:C178"/>
    <mergeCell ref="H187:N187"/>
    <mergeCell ref="B179:C179"/>
    <mergeCell ref="B181:C181"/>
    <mergeCell ref="B182:C182"/>
    <mergeCell ref="B183:C183"/>
    <mergeCell ref="D178:G178"/>
    <mergeCell ref="D179:G179"/>
    <mergeCell ref="D181:G181"/>
    <mergeCell ref="H180:N180"/>
    <mergeCell ref="H181:N181"/>
    <mergeCell ref="H182:N182"/>
    <mergeCell ref="F15:H16"/>
    <mergeCell ref="C15:E15"/>
    <mergeCell ref="F19:H19"/>
    <mergeCell ref="I19:M19"/>
    <mergeCell ref="C9:E9"/>
    <mergeCell ref="I9:M9"/>
    <mergeCell ref="C11:E11"/>
    <mergeCell ref="I10:M10"/>
    <mergeCell ref="I8:M8"/>
    <mergeCell ref="C10:E10"/>
    <mergeCell ref="C12:E12"/>
    <mergeCell ref="F8:G8"/>
    <mergeCell ref="F9:G9"/>
    <mergeCell ref="F13:G13"/>
    <mergeCell ref="C8:E8"/>
    <mergeCell ref="F12:G12"/>
    <mergeCell ref="I16:M16"/>
    <mergeCell ref="I12:M12"/>
    <mergeCell ref="C16:E16"/>
    <mergeCell ref="C13:E13"/>
    <mergeCell ref="I13:M13"/>
    <mergeCell ref="B191:W191"/>
    <mergeCell ref="B4:H4"/>
    <mergeCell ref="D70:J71"/>
    <mergeCell ref="D72:J72"/>
    <mergeCell ref="D76:J76"/>
    <mergeCell ref="D77:J77"/>
    <mergeCell ref="I30:M30"/>
    <mergeCell ref="I47:M47"/>
    <mergeCell ref="B72:C73"/>
    <mergeCell ref="C112:M112"/>
    <mergeCell ref="C111:M111"/>
    <mergeCell ref="R106:W106"/>
    <mergeCell ref="R111:W111"/>
    <mergeCell ref="R101:W101"/>
    <mergeCell ref="D80:J80"/>
    <mergeCell ref="C41:E41"/>
    <mergeCell ref="B187:C187"/>
    <mergeCell ref="D187:G187"/>
    <mergeCell ref="O187:P187"/>
    <mergeCell ref="H178:N178"/>
    <mergeCell ref="H179:N179"/>
    <mergeCell ref="B176:C176"/>
    <mergeCell ref="C7:E7"/>
    <mergeCell ref="F7:H7"/>
    <mergeCell ref="B2:W2"/>
    <mergeCell ref="F20:G20"/>
    <mergeCell ref="I24:M24"/>
    <mergeCell ref="I38:M38"/>
    <mergeCell ref="C39:E39"/>
    <mergeCell ref="D87:J87"/>
    <mergeCell ref="C85:C87"/>
    <mergeCell ref="D85:J85"/>
    <mergeCell ref="L65:N65"/>
    <mergeCell ref="B41:B42"/>
    <mergeCell ref="I42:M42"/>
    <mergeCell ref="C42:E42"/>
    <mergeCell ref="T65:V65"/>
    <mergeCell ref="H65:J65"/>
    <mergeCell ref="E50:I50"/>
    <mergeCell ref="J50:O50"/>
    <mergeCell ref="F24:G24"/>
    <mergeCell ref="B70:C71"/>
    <mergeCell ref="F10:G10"/>
    <mergeCell ref="O7:W9"/>
    <mergeCell ref="B14:M14"/>
    <mergeCell ref="I7:M7"/>
    <mergeCell ref="C19:E19"/>
    <mergeCell ref="I15:M15"/>
    <mergeCell ref="B8:B9"/>
    <mergeCell ref="B10:B11"/>
    <mergeCell ref="B190:G190"/>
    <mergeCell ref="B32:B33"/>
    <mergeCell ref="C32:E32"/>
    <mergeCell ref="I32:M32"/>
    <mergeCell ref="B46:B47"/>
    <mergeCell ref="I46:M46"/>
    <mergeCell ref="F46:H47"/>
    <mergeCell ref="C46:E46"/>
    <mergeCell ref="B186:C186"/>
    <mergeCell ref="D182:G182"/>
    <mergeCell ref="D183:G183"/>
    <mergeCell ref="D184:G184"/>
    <mergeCell ref="D186:G186"/>
    <mergeCell ref="F42:G42"/>
    <mergeCell ref="F44:G44"/>
    <mergeCell ref="B180:C180"/>
    <mergeCell ref="B188:C188"/>
    <mergeCell ref="F40:G40"/>
    <mergeCell ref="B177:C177"/>
    <mergeCell ref="B20:B23"/>
    <mergeCell ref="B143:C144"/>
    <mergeCell ref="D143:I144"/>
    <mergeCell ref="C21:E21"/>
    <mergeCell ref="I21:M21"/>
    <mergeCell ref="F21:G21"/>
    <mergeCell ref="C20:E20"/>
    <mergeCell ref="C22:E22"/>
    <mergeCell ref="F22:G22"/>
    <mergeCell ref="I22:M22"/>
    <mergeCell ref="C23:E23"/>
    <mergeCell ref="F23:G23"/>
    <mergeCell ref="I23:M23"/>
    <mergeCell ref="O178:P178"/>
    <mergeCell ref="O179:P179"/>
    <mergeCell ref="O188:P188"/>
    <mergeCell ref="H183:N183"/>
    <mergeCell ref="H184:N184"/>
    <mergeCell ref="H186:N186"/>
    <mergeCell ref="H176:N176"/>
    <mergeCell ref="H177:N177"/>
    <mergeCell ref="B24:B27"/>
    <mergeCell ref="F26:G26"/>
    <mergeCell ref="I26:M26"/>
    <mergeCell ref="C27:E27"/>
    <mergeCell ref="F25:G25"/>
    <mergeCell ref="C26:E26"/>
    <mergeCell ref="F27:G27"/>
    <mergeCell ref="I27:M27"/>
    <mergeCell ref="C124:D127"/>
    <mergeCell ref="E123:J123"/>
    <mergeCell ref="C24:E24"/>
    <mergeCell ref="F31:G31"/>
    <mergeCell ref="F32:H33"/>
    <mergeCell ref="C38:E38"/>
    <mergeCell ref="F38:H38"/>
    <mergeCell ref="B184:C184"/>
    <mergeCell ref="W143:W144"/>
    <mergeCell ref="O186:P186"/>
    <mergeCell ref="O180:P180"/>
    <mergeCell ref="E65:G65"/>
    <mergeCell ref="D78:J78"/>
    <mergeCell ref="D79:J79"/>
    <mergeCell ref="D83:J83"/>
    <mergeCell ref="B74:C75"/>
    <mergeCell ref="D75:J75"/>
    <mergeCell ref="D147:I147"/>
    <mergeCell ref="D146:I146"/>
    <mergeCell ref="D148:I148"/>
    <mergeCell ref="D91:J91"/>
    <mergeCell ref="E136:J136"/>
    <mergeCell ref="E135:J135"/>
    <mergeCell ref="C135:D140"/>
    <mergeCell ref="E121:J121"/>
    <mergeCell ref="E124:J124"/>
    <mergeCell ref="E125:J125"/>
    <mergeCell ref="E127:J127"/>
    <mergeCell ref="J143:V144"/>
    <mergeCell ref="L151:V151"/>
    <mergeCell ref="D177:G177"/>
    <mergeCell ref="O177:P177"/>
    <mergeCell ref="F30:G30"/>
    <mergeCell ref="C31:E31"/>
    <mergeCell ref="B93:J93"/>
    <mergeCell ref="C43:E43"/>
    <mergeCell ref="I43:M43"/>
    <mergeCell ref="I39:M39"/>
    <mergeCell ref="B45:M45"/>
    <mergeCell ref="C110:M110"/>
    <mergeCell ref="C109:M109"/>
    <mergeCell ref="D88:J88"/>
    <mergeCell ref="D89:J89"/>
    <mergeCell ref="B28:B31"/>
    <mergeCell ref="C28:E28"/>
    <mergeCell ref="F28:G28"/>
    <mergeCell ref="I28:M28"/>
    <mergeCell ref="C47:E47"/>
    <mergeCell ref="B51:D51"/>
    <mergeCell ref="F43:G43"/>
    <mergeCell ref="F41:G41"/>
    <mergeCell ref="F39:G39"/>
    <mergeCell ref="I31:M31"/>
    <mergeCell ref="C29:E29"/>
    <mergeCell ref="M83:W83"/>
    <mergeCell ref="M84:W84"/>
  </mergeCells>
  <phoneticPr fontId="4"/>
  <conditionalFormatting sqref="I156:I157">
    <cfRule type="expression" dxfId="1" priority="1">
      <formula>#REF!="○"</formula>
    </cfRule>
  </conditionalFormatting>
  <conditionalFormatting sqref="R156:R157">
    <cfRule type="expression" dxfId="0" priority="2">
      <formula>#REF!="○"</formula>
    </cfRule>
  </conditionalFormatting>
  <dataValidations count="12">
    <dataValidation imeMode="off" allowBlank="1" showInputMessage="1" showErrorMessage="1" sqref="E54:G54 C32 M51:M52 G51:G52 C46 E65 C15 P66:R66 T65 L65 I66:L66 V16:W16 H164:H169" xr:uid="{00000000-0002-0000-0900-000000000000}"/>
    <dataValidation type="decimal" imeMode="off" operator="greaterThanOrEqual" allowBlank="1" showInputMessage="1" showErrorMessage="1" sqref="O177:P187 R177:S187" xr:uid="{9DA540B4-7408-40F3-87EA-84CD275ECC39}">
      <formula1>0.01</formula1>
    </dataValidation>
    <dataValidation type="whole" imeMode="off" operator="greaterThanOrEqual" allowBlank="1" showInputMessage="1" showErrorMessage="1" error="小数点以下を切り捨て、整数で入力してください。" sqref="C39:E44 C20:E31" xr:uid="{00000000-0002-0000-0900-000003000000}">
      <formula1>0</formula1>
    </dataValidation>
    <dataValidation type="whole" operator="greaterThanOrEqual" allowBlank="1" showInputMessage="1" showErrorMessage="1" error="小数点以下を切り捨て、整数で記入してください。" sqref="C8:E13" xr:uid="{00000000-0002-0000-0900-000004000000}">
      <formula1>0</formula1>
    </dataValidation>
    <dataValidation type="list" allowBlank="1" showInputMessage="1" showErrorMessage="1" sqref="L4 E56 I56 N56 R56 G58 J58:K58 N58 Q58 G60 J60:K60 N60 Q60 U177:V187 I156:K157 I190 W44 W35 G62 B96:B98 N96:N98 B100:B102 N100:N101 B104:B107 N104:N106 B109:B112 N109:N111 S190" xr:uid="{00000000-0002-0000-0900-000006000000}">
      <formula1>B.○か空白</formula1>
    </dataValidation>
    <dataValidation type="list" allowBlank="1" showInputMessage="1" showErrorMessage="1" sqref="D145:I149" xr:uid="{DAFD7489-8750-48EF-A6CD-E724B308B06E}">
      <formula1>L.増進活動</formula1>
    </dataValidation>
    <dataValidation type="list" allowBlank="1" showInputMessage="1" showErrorMessage="1" sqref="R156" xr:uid="{273D0D25-E07B-4384-83FC-F1A18C7F1728}">
      <formula1>D.農村環境保全活動のテーマ</formula1>
    </dataValidation>
    <dataValidation type="list" allowBlank="1" showInputMessage="1" showErrorMessage="1" sqref="R157:W157" xr:uid="{E9F27985-06A3-4E47-BB03-2042F6C09D81}">
      <formula1>E.高度な保全活動</formula1>
    </dataValidation>
    <dataValidation type="list" allowBlank="1" showInputMessage="1" showErrorMessage="1" sqref="D177:G187" xr:uid="{74266677-185C-425F-AD3C-9F2A36E3F088}">
      <formula1>M.長寿命化</formula1>
    </dataValidation>
    <dataValidation type="list" allowBlank="1" showInputMessage="1" showErrorMessage="1" sqref="B177:C187" xr:uid="{222033E1-40F1-46F9-AB7F-2C8B1BF1D9FD}">
      <formula1>F.施設</formula1>
    </dataValidation>
    <dataValidation type="list" allowBlank="1" showInputMessage="1" showErrorMessage="1" sqref="L89:L92 L82:L87 L118:L132 J151 L141" xr:uid="{E53B0D55-3398-4417-B1FA-73CC82C3C2E9}">
      <formula1>$AA$78:$AA$79</formula1>
    </dataValidation>
    <dataValidation type="list" allowBlank="1" showInputMessage="1" showErrorMessage="1" sqref="Q177:Q187 T177:T187" xr:uid="{4528DBD0-17A2-4BD6-B763-B73BD81CB714}">
      <formula1>$AA$177:$AA$178</formula1>
    </dataValidation>
  </dataValidations>
  <printOptions horizontalCentered="1"/>
  <pageMargins left="0.59055118110236227" right="0.31496062992125984" top="0.74803149606299213" bottom="0.55118110236220474" header="0.31496062992125984" footer="0.31496062992125984"/>
  <pageSetup paperSize="9" scale="79" fitToWidth="0" fitToHeight="0" orientation="portrait" r:id="rId1"/>
  <rowBreaks count="4" manualBreakCount="4">
    <brk id="51" max="22" man="1"/>
    <brk id="102" max="22" man="1"/>
    <brk id="141" max="22" man="1"/>
    <brk id="17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2725CB-F066-4A23-8320-576C138BDBBE}">
          <x14:formula1>
            <xm:f>【選択肢】!$Q$45:$Q$56</xm:f>
          </x14:formula1>
          <xm:sqref>E135:J139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117"/>
  <sheetViews>
    <sheetView view="pageBreakPreview" zoomScaleNormal="70" zoomScaleSheetLayoutView="100" workbookViewId="0">
      <selection activeCell="I45" sqref="I45:J45"/>
    </sheetView>
  </sheetViews>
  <sheetFormatPr defaultColWidth="8.6328125" defaultRowHeight="18" customHeight="1" x14ac:dyDescent="0.2"/>
  <cols>
    <col min="1" max="1" width="3.26953125" style="94" customWidth="1"/>
    <col min="2" max="2" width="4.6328125" style="94" customWidth="1"/>
    <col min="3" max="3" width="3.6328125" style="94" customWidth="1"/>
    <col min="4" max="4" width="4.08984375" style="94" customWidth="1"/>
    <col min="5" max="5" width="5.90625" style="94" customWidth="1"/>
    <col min="6" max="6" width="4.453125" style="94" customWidth="1"/>
    <col min="7" max="7" width="4.7265625" style="94" customWidth="1"/>
    <col min="8" max="8" width="7.26953125" style="94" customWidth="1"/>
    <col min="9" max="9" width="4.6328125" style="94" customWidth="1"/>
    <col min="10" max="11" width="4.08984375" style="94" customWidth="1"/>
    <col min="12" max="12" width="4.6328125" style="94" customWidth="1"/>
    <col min="13" max="15" width="4.08984375" style="94" customWidth="1"/>
    <col min="16" max="16" width="3" style="94" customWidth="1"/>
    <col min="17" max="19" width="4.08984375" style="94" customWidth="1"/>
    <col min="20" max="20" width="3" style="94" customWidth="1"/>
    <col min="21" max="21" width="3.36328125" style="94" customWidth="1"/>
    <col min="22" max="22" width="2.7265625" style="94" customWidth="1"/>
    <col min="23" max="23" width="2.90625" style="94" customWidth="1"/>
    <col min="24" max="24" width="4.08984375" style="94" customWidth="1"/>
    <col min="25" max="25" width="4.453125" style="94" customWidth="1"/>
    <col min="26" max="28" width="4.26953125" style="94" customWidth="1"/>
    <col min="29" max="85" width="4.6328125" style="94" customWidth="1"/>
    <col min="86" max="16384" width="8.6328125" style="94"/>
  </cols>
  <sheetData>
    <row r="1" spans="1:26" ht="22.5" customHeight="1" x14ac:dyDescent="0.2">
      <c r="A1" s="310" t="s">
        <v>249</v>
      </c>
      <c r="B1" s="311"/>
      <c r="C1" s="311"/>
      <c r="D1" s="311"/>
      <c r="E1" s="311"/>
      <c r="F1" s="311"/>
      <c r="G1" s="311"/>
      <c r="H1" s="311"/>
      <c r="I1" s="311"/>
      <c r="J1" s="311"/>
      <c r="K1" s="311"/>
      <c r="L1" s="311"/>
      <c r="M1" s="311"/>
      <c r="N1" s="311"/>
      <c r="O1" s="311"/>
      <c r="P1" s="311"/>
      <c r="Q1" s="311"/>
      <c r="R1" s="311"/>
      <c r="S1" s="311"/>
      <c r="T1" s="311"/>
      <c r="U1" s="311"/>
      <c r="V1" s="311"/>
      <c r="W1" s="311"/>
    </row>
    <row r="2" spans="1:26" s="95" customFormat="1" ht="21" customHeight="1" x14ac:dyDescent="0.2">
      <c r="B2" s="108" t="s">
        <v>545</v>
      </c>
      <c r="C2" s="185"/>
      <c r="D2" s="185"/>
      <c r="E2" s="185"/>
      <c r="F2" s="189"/>
      <c r="G2" s="189"/>
      <c r="H2" s="189"/>
      <c r="I2" s="186"/>
      <c r="J2" s="186"/>
      <c r="K2" s="186"/>
      <c r="L2" s="186"/>
      <c r="O2" s="312"/>
      <c r="P2" s="312"/>
      <c r="Q2" s="312"/>
      <c r="R2" s="312"/>
      <c r="S2" s="312"/>
      <c r="T2" s="312"/>
      <c r="U2" s="312"/>
    </row>
    <row r="3" spans="1:26" s="95" customFormat="1" ht="5" customHeight="1" x14ac:dyDescent="0.2">
      <c r="B3" s="108"/>
      <c r="C3" s="185"/>
      <c r="D3" s="185"/>
      <c r="E3" s="185"/>
      <c r="F3" s="189"/>
      <c r="G3" s="189"/>
      <c r="H3" s="189"/>
      <c r="I3" s="186"/>
      <c r="J3" s="186"/>
      <c r="K3" s="186"/>
      <c r="L3" s="186"/>
      <c r="O3" s="312"/>
      <c r="P3" s="312"/>
      <c r="Q3" s="312"/>
      <c r="R3" s="312"/>
      <c r="S3" s="312"/>
      <c r="T3" s="312"/>
      <c r="U3" s="312"/>
    </row>
    <row r="4" spans="1:26" s="95" customFormat="1" ht="21" customHeight="1" x14ac:dyDescent="0.2">
      <c r="B4" s="871" t="s">
        <v>546</v>
      </c>
      <c r="C4" s="871"/>
      <c r="D4" s="871"/>
      <c r="E4" s="871"/>
      <c r="F4" s="871"/>
      <c r="G4" s="871"/>
      <c r="H4" s="871"/>
      <c r="I4" s="871"/>
      <c r="J4" s="871"/>
      <c r="K4" s="871"/>
      <c r="L4" s="871"/>
      <c r="M4" s="871"/>
      <c r="N4" s="872" t="s">
        <v>1</v>
      </c>
      <c r="O4" s="872"/>
      <c r="P4" s="312"/>
      <c r="Q4" s="312"/>
      <c r="R4" s="312"/>
      <c r="S4" s="312"/>
      <c r="T4" s="312"/>
      <c r="U4" s="312"/>
    </row>
    <row r="5" spans="1:26" s="95" customFormat="1" ht="21" customHeight="1" x14ac:dyDescent="0.2">
      <c r="B5" s="800" t="s">
        <v>547</v>
      </c>
      <c r="C5" s="800"/>
      <c r="D5" s="800"/>
      <c r="E5" s="800"/>
      <c r="F5" s="800"/>
      <c r="G5" s="800"/>
      <c r="H5" s="800"/>
      <c r="I5" s="800"/>
      <c r="J5" s="800"/>
      <c r="K5" s="800"/>
      <c r="L5" s="800"/>
      <c r="M5" s="800"/>
      <c r="N5" s="801"/>
      <c r="O5" s="801"/>
      <c r="P5" s="312"/>
      <c r="Q5" s="115" t="s">
        <v>548</v>
      </c>
      <c r="R5" s="312"/>
      <c r="S5" s="238" t="s">
        <v>549</v>
      </c>
      <c r="T5" s="312"/>
      <c r="U5" s="312"/>
      <c r="Z5" s="95" t="s">
        <v>6</v>
      </c>
    </row>
    <row r="6" spans="1:26" s="95" customFormat="1" ht="21" customHeight="1" x14ac:dyDescent="0.2">
      <c r="B6" s="800" t="s">
        <v>550</v>
      </c>
      <c r="C6" s="800"/>
      <c r="D6" s="800"/>
      <c r="E6" s="800"/>
      <c r="F6" s="800"/>
      <c r="G6" s="800"/>
      <c r="H6" s="800"/>
      <c r="I6" s="800"/>
      <c r="J6" s="800"/>
      <c r="K6" s="800"/>
      <c r="L6" s="800"/>
      <c r="M6" s="800"/>
      <c r="N6" s="801"/>
      <c r="O6" s="801"/>
      <c r="P6" s="312"/>
      <c r="Q6" s="115" t="s">
        <v>548</v>
      </c>
      <c r="R6" s="312"/>
      <c r="S6" s="238" t="s">
        <v>551</v>
      </c>
      <c r="T6" s="312"/>
      <c r="U6" s="312"/>
    </row>
    <row r="7" spans="1:26" s="95" customFormat="1" ht="21" customHeight="1" x14ac:dyDescent="0.2">
      <c r="B7" s="800" t="s">
        <v>488</v>
      </c>
      <c r="C7" s="800"/>
      <c r="D7" s="800"/>
      <c r="E7" s="800"/>
      <c r="F7" s="800"/>
      <c r="G7" s="800"/>
      <c r="H7" s="800"/>
      <c r="I7" s="800"/>
      <c r="J7" s="800"/>
      <c r="K7" s="800"/>
      <c r="L7" s="800"/>
      <c r="M7" s="800"/>
      <c r="N7" s="801"/>
      <c r="O7" s="801"/>
      <c r="P7" s="312"/>
      <c r="Q7" s="115" t="s">
        <v>548</v>
      </c>
      <c r="R7" s="312"/>
      <c r="S7" s="238" t="s">
        <v>552</v>
      </c>
      <c r="T7" s="312"/>
      <c r="U7" s="312"/>
    </row>
    <row r="8" spans="1:26" s="95" customFormat="1" ht="21" customHeight="1" x14ac:dyDescent="0.2">
      <c r="B8" s="800" t="s">
        <v>553</v>
      </c>
      <c r="C8" s="800"/>
      <c r="D8" s="800"/>
      <c r="E8" s="800"/>
      <c r="F8" s="800"/>
      <c r="G8" s="800"/>
      <c r="H8" s="800"/>
      <c r="I8" s="800"/>
      <c r="J8" s="800"/>
      <c r="K8" s="800"/>
      <c r="L8" s="800"/>
      <c r="M8" s="800"/>
      <c r="N8" s="801"/>
      <c r="O8" s="801"/>
      <c r="P8" s="312"/>
      <c r="Q8" s="115" t="s">
        <v>548</v>
      </c>
      <c r="R8" s="312"/>
      <c r="S8" s="799" t="s">
        <v>554</v>
      </c>
      <c r="T8" s="799"/>
      <c r="U8" s="799"/>
    </row>
    <row r="9" spans="1:26" s="95" customFormat="1" ht="21" customHeight="1" x14ac:dyDescent="0.2">
      <c r="B9" s="800" t="s">
        <v>555</v>
      </c>
      <c r="C9" s="800"/>
      <c r="D9" s="800"/>
      <c r="E9" s="800"/>
      <c r="F9" s="800"/>
      <c r="G9" s="800"/>
      <c r="H9" s="800"/>
      <c r="I9" s="800"/>
      <c r="J9" s="800"/>
      <c r="K9" s="800"/>
      <c r="L9" s="800"/>
      <c r="M9" s="800"/>
      <c r="N9" s="801"/>
      <c r="O9" s="801"/>
      <c r="P9" s="312"/>
      <c r="Q9" s="115" t="s">
        <v>548</v>
      </c>
      <c r="R9" s="312"/>
      <c r="S9" s="238" t="s">
        <v>556</v>
      </c>
      <c r="T9" s="312"/>
      <c r="U9" s="312"/>
    </row>
    <row r="10" spans="1:26" s="95" customFormat="1" ht="21" customHeight="1" x14ac:dyDescent="0.2">
      <c r="B10" s="800" t="s">
        <v>557</v>
      </c>
      <c r="C10" s="800"/>
      <c r="D10" s="800"/>
      <c r="E10" s="800"/>
      <c r="F10" s="800"/>
      <c r="G10" s="800"/>
      <c r="H10" s="800"/>
      <c r="I10" s="800"/>
      <c r="J10" s="800"/>
      <c r="K10" s="800"/>
      <c r="L10" s="800"/>
      <c r="M10" s="800"/>
      <c r="N10" s="801"/>
      <c r="O10" s="801"/>
      <c r="P10" s="312"/>
      <c r="Q10" s="115" t="s">
        <v>548</v>
      </c>
      <c r="R10" s="312"/>
      <c r="S10" s="238" t="s">
        <v>558</v>
      </c>
      <c r="T10" s="312"/>
      <c r="U10" s="312"/>
    </row>
    <row r="11" spans="1:26" s="95" customFormat="1" ht="21" customHeight="1" x14ac:dyDescent="0.2">
      <c r="B11" s="108"/>
      <c r="C11" s="185"/>
      <c r="D11" s="185"/>
      <c r="E11" s="185"/>
      <c r="F11" s="189"/>
      <c r="G11" s="189"/>
      <c r="H11" s="189"/>
      <c r="I11" s="186"/>
      <c r="J11" s="186"/>
      <c r="K11" s="186"/>
      <c r="L11" s="186"/>
      <c r="O11" s="312"/>
      <c r="P11" s="312"/>
      <c r="Q11" s="312"/>
      <c r="R11" s="312"/>
      <c r="S11" s="312"/>
      <c r="T11" s="312"/>
      <c r="U11" s="312"/>
    </row>
    <row r="12" spans="1:26" ht="18.75" customHeight="1" x14ac:dyDescent="0.2">
      <c r="A12" s="129" t="s">
        <v>559</v>
      </c>
    </row>
    <row r="13" spans="1:26" ht="16.5" customHeight="1" x14ac:dyDescent="0.2">
      <c r="A13" s="180"/>
      <c r="B13" s="315" t="s">
        <v>137</v>
      </c>
    </row>
    <row r="14" spans="1:26" ht="18.75" customHeight="1" x14ac:dyDescent="0.2">
      <c r="A14" s="180"/>
      <c r="B14" s="95" t="s">
        <v>496</v>
      </c>
      <c r="Q14" s="94" t="s">
        <v>497</v>
      </c>
    </row>
    <row r="15" spans="1:26" ht="21.75" customHeight="1" x14ac:dyDescent="0.2">
      <c r="A15" s="180"/>
      <c r="B15" s="806" t="s">
        <v>51</v>
      </c>
      <c r="C15" s="807"/>
      <c r="D15" s="807"/>
      <c r="E15" s="807"/>
      <c r="F15" s="807"/>
      <c r="G15" s="807"/>
      <c r="H15" s="807"/>
      <c r="I15" s="807"/>
      <c r="J15" s="807"/>
      <c r="K15" s="808"/>
      <c r="L15" s="809" t="s">
        <v>560</v>
      </c>
      <c r="M15" s="809"/>
      <c r="N15" s="809"/>
      <c r="O15" s="809"/>
      <c r="P15" s="809"/>
      <c r="Q15" s="810" t="s">
        <v>561</v>
      </c>
      <c r="R15" s="810"/>
      <c r="S15" s="810"/>
      <c r="T15" s="810"/>
      <c r="U15" s="810"/>
    </row>
    <row r="16" spans="1:26" ht="21.75" customHeight="1" x14ac:dyDescent="0.2">
      <c r="A16" s="180"/>
      <c r="B16" s="811" t="s">
        <v>562</v>
      </c>
      <c r="C16" s="812"/>
      <c r="D16" s="812"/>
      <c r="E16" s="812"/>
      <c r="F16" s="812"/>
      <c r="G16" s="812"/>
      <c r="H16" s="812"/>
      <c r="I16" s="812"/>
      <c r="J16" s="812"/>
      <c r="K16" s="813"/>
      <c r="L16" s="805"/>
      <c r="M16" s="805"/>
      <c r="N16" s="805"/>
      <c r="O16" s="805"/>
      <c r="P16" s="805"/>
      <c r="Q16" s="805"/>
      <c r="R16" s="805"/>
      <c r="S16" s="805"/>
      <c r="T16" s="805"/>
      <c r="U16" s="805"/>
    </row>
    <row r="17" spans="1:23" ht="21.75" customHeight="1" x14ac:dyDescent="0.2">
      <c r="A17" s="180"/>
      <c r="B17" s="811" t="s">
        <v>563</v>
      </c>
      <c r="C17" s="812"/>
      <c r="D17" s="812"/>
      <c r="E17" s="812"/>
      <c r="F17" s="812"/>
      <c r="G17" s="812"/>
      <c r="H17" s="812"/>
      <c r="I17" s="812"/>
      <c r="J17" s="812"/>
      <c r="K17" s="813"/>
      <c r="L17" s="814"/>
      <c r="M17" s="814"/>
      <c r="N17" s="814"/>
      <c r="O17" s="814"/>
      <c r="P17" s="814"/>
      <c r="Q17" s="805"/>
      <c r="R17" s="805"/>
      <c r="S17" s="805"/>
      <c r="T17" s="805"/>
      <c r="U17" s="805"/>
    </row>
    <row r="18" spans="1:23" ht="21.75" customHeight="1" x14ac:dyDescent="0.2">
      <c r="A18" s="180"/>
      <c r="B18" s="811" t="s">
        <v>564</v>
      </c>
      <c r="C18" s="812"/>
      <c r="D18" s="812"/>
      <c r="E18" s="812"/>
      <c r="F18" s="812"/>
      <c r="G18" s="812"/>
      <c r="H18" s="812"/>
      <c r="I18" s="812"/>
      <c r="J18" s="812"/>
      <c r="K18" s="813"/>
      <c r="L18" s="805"/>
      <c r="M18" s="805"/>
      <c r="N18" s="805"/>
      <c r="O18" s="805"/>
      <c r="P18" s="805"/>
      <c r="Q18" s="805"/>
      <c r="R18" s="805"/>
      <c r="S18" s="805"/>
      <c r="T18" s="805"/>
      <c r="U18" s="805"/>
    </row>
    <row r="19" spans="1:23" ht="21.75" customHeight="1" x14ac:dyDescent="0.2">
      <c r="A19" s="180"/>
      <c r="B19" s="811" t="s">
        <v>565</v>
      </c>
      <c r="C19" s="812"/>
      <c r="D19" s="812"/>
      <c r="E19" s="812"/>
      <c r="F19" s="812"/>
      <c r="G19" s="812"/>
      <c r="H19" s="812"/>
      <c r="I19" s="812"/>
      <c r="J19" s="812"/>
      <c r="K19" s="813"/>
      <c r="L19" s="805"/>
      <c r="M19" s="805"/>
      <c r="N19" s="805"/>
      <c r="O19" s="805"/>
      <c r="P19" s="805"/>
      <c r="Q19" s="805"/>
      <c r="R19" s="805"/>
      <c r="S19" s="805"/>
      <c r="T19" s="805"/>
      <c r="U19" s="805"/>
    </row>
    <row r="20" spans="1:23" ht="21.75" customHeight="1" x14ac:dyDescent="0.2">
      <c r="A20" s="180"/>
      <c r="B20" s="811" t="s">
        <v>566</v>
      </c>
      <c r="C20" s="812"/>
      <c r="D20" s="812"/>
      <c r="E20" s="812"/>
      <c r="F20" s="812"/>
      <c r="G20" s="812"/>
      <c r="H20" s="812"/>
      <c r="I20" s="812"/>
      <c r="J20" s="812"/>
      <c r="K20" s="813"/>
      <c r="L20" s="805"/>
      <c r="M20" s="805"/>
      <c r="N20" s="805"/>
      <c r="O20" s="805"/>
      <c r="P20" s="805"/>
      <c r="Q20" s="805"/>
      <c r="R20" s="805"/>
      <c r="S20" s="805"/>
      <c r="T20" s="805"/>
      <c r="U20" s="805"/>
    </row>
    <row r="21" spans="1:23" ht="21.75" customHeight="1" x14ac:dyDescent="0.2">
      <c r="A21" s="180"/>
      <c r="B21" s="802" t="s">
        <v>567</v>
      </c>
      <c r="C21" s="803"/>
      <c r="D21" s="803"/>
      <c r="E21" s="803"/>
      <c r="F21" s="803"/>
      <c r="G21" s="803"/>
      <c r="H21" s="803"/>
      <c r="I21" s="803"/>
      <c r="J21" s="803"/>
      <c r="K21" s="804"/>
      <c r="L21" s="805"/>
      <c r="M21" s="805"/>
      <c r="N21" s="805"/>
      <c r="O21" s="805"/>
      <c r="P21" s="805"/>
      <c r="Q21" s="805"/>
      <c r="R21" s="805"/>
      <c r="S21" s="805"/>
      <c r="T21" s="805"/>
      <c r="U21" s="805"/>
    </row>
    <row r="22" spans="1:23" ht="21.75" customHeight="1" x14ac:dyDescent="0.2">
      <c r="A22" s="180"/>
      <c r="B22" s="802" t="s">
        <v>568</v>
      </c>
      <c r="C22" s="803"/>
      <c r="D22" s="803"/>
      <c r="E22" s="803"/>
      <c r="F22" s="803"/>
      <c r="G22" s="803"/>
      <c r="H22" s="803"/>
      <c r="I22" s="803"/>
      <c r="J22" s="803"/>
      <c r="K22" s="804"/>
      <c r="L22" s="805"/>
      <c r="M22" s="805"/>
      <c r="N22" s="805"/>
      <c r="O22" s="805"/>
      <c r="P22" s="805"/>
      <c r="Q22" s="805"/>
      <c r="R22" s="805"/>
      <c r="S22" s="805"/>
      <c r="T22" s="805"/>
      <c r="U22" s="805"/>
    </row>
    <row r="23" spans="1:23" ht="21.75" customHeight="1" x14ac:dyDescent="0.2">
      <c r="A23" s="180"/>
      <c r="B23" s="802" t="s">
        <v>569</v>
      </c>
      <c r="C23" s="803"/>
      <c r="D23" s="803"/>
      <c r="E23" s="803"/>
      <c r="F23" s="803"/>
      <c r="G23" s="803"/>
      <c r="H23" s="803"/>
      <c r="I23" s="803"/>
      <c r="J23" s="803"/>
      <c r="K23" s="804"/>
      <c r="L23" s="805"/>
      <c r="M23" s="805"/>
      <c r="N23" s="805"/>
      <c r="O23" s="805"/>
      <c r="P23" s="805"/>
      <c r="Q23" s="805"/>
      <c r="R23" s="805"/>
      <c r="S23" s="805"/>
      <c r="T23" s="805"/>
      <c r="U23" s="805"/>
    </row>
    <row r="24" spans="1:23" ht="21.75" customHeight="1" x14ac:dyDescent="0.2">
      <c r="A24" s="180"/>
      <c r="B24" s="802" t="s">
        <v>570</v>
      </c>
      <c r="C24" s="803"/>
      <c r="D24" s="803"/>
      <c r="E24" s="803"/>
      <c r="F24" s="803"/>
      <c r="G24" s="803"/>
      <c r="H24" s="803"/>
      <c r="I24" s="803"/>
      <c r="J24" s="803"/>
      <c r="K24" s="804"/>
      <c r="L24" s="805"/>
      <c r="M24" s="805"/>
      <c r="N24" s="805"/>
      <c r="O24" s="805"/>
      <c r="P24" s="805"/>
      <c r="Q24" s="805"/>
      <c r="R24" s="805"/>
      <c r="S24" s="805"/>
      <c r="T24" s="805"/>
      <c r="U24" s="805"/>
    </row>
    <row r="25" spans="1:23" ht="21.75" customHeight="1" x14ac:dyDescent="0.2">
      <c r="A25" s="180"/>
    </row>
    <row r="26" spans="1:23" s="95" customFormat="1" ht="24.75" customHeight="1" x14ac:dyDescent="0.2">
      <c r="B26" s="182" t="s">
        <v>138</v>
      </c>
      <c r="C26" s="787" t="s">
        <v>163</v>
      </c>
      <c r="D26" s="788"/>
      <c r="E26" s="789"/>
      <c r="F26" s="390" t="s">
        <v>24</v>
      </c>
      <c r="G26" s="790"/>
      <c r="H26" s="391"/>
      <c r="I26" s="390" t="s">
        <v>31</v>
      </c>
      <c r="J26" s="790"/>
      <c r="K26" s="790"/>
      <c r="L26" s="391"/>
      <c r="N26" s="877" t="s">
        <v>498</v>
      </c>
      <c r="O26" s="878"/>
      <c r="P26" s="878"/>
      <c r="Q26" s="878"/>
      <c r="R26" s="878"/>
      <c r="S26" s="878"/>
      <c r="T26" s="878"/>
      <c r="U26" s="878"/>
      <c r="V26" s="878"/>
      <c r="W26" s="879"/>
    </row>
    <row r="27" spans="1:23" s="95" customFormat="1" ht="24.75" customHeight="1" x14ac:dyDescent="0.2">
      <c r="A27" s="184"/>
      <c r="B27" s="531" t="s">
        <v>23</v>
      </c>
      <c r="C27" s="975">
        <f>IF(N5="○",活動計画書!C21,0)</f>
        <v>0</v>
      </c>
      <c r="D27" s="975"/>
      <c r="E27" s="975"/>
      <c r="F27" s="995">
        <v>400</v>
      </c>
      <c r="G27" s="996"/>
      <c r="H27" s="997" t="s">
        <v>571</v>
      </c>
      <c r="I27" s="1013">
        <f t="shared" ref="I27:I32" si="0">INT(C27*F27/10)</f>
        <v>0</v>
      </c>
      <c r="J27" s="1013"/>
      <c r="K27" s="1013"/>
      <c r="L27" s="1013"/>
      <c r="N27" s="880"/>
      <c r="O27" s="881"/>
      <c r="P27" s="881"/>
      <c r="Q27" s="881"/>
      <c r="R27" s="881"/>
      <c r="S27" s="881"/>
      <c r="T27" s="881"/>
      <c r="U27" s="881"/>
      <c r="V27" s="881"/>
      <c r="W27" s="882"/>
    </row>
    <row r="28" spans="1:23" s="95" customFormat="1" ht="24.75" customHeight="1" x14ac:dyDescent="0.2">
      <c r="A28" s="184"/>
      <c r="B28" s="533"/>
      <c r="C28" s="976">
        <f>IF(N5="○",活動計画書!C23,0)</f>
        <v>0</v>
      </c>
      <c r="D28" s="977"/>
      <c r="E28" s="978"/>
      <c r="F28" s="998">
        <v>300</v>
      </c>
      <c r="G28" s="999"/>
      <c r="H28" s="1000" t="s">
        <v>134</v>
      </c>
      <c r="I28" s="1014">
        <f t="shared" si="0"/>
        <v>0</v>
      </c>
      <c r="J28" s="1015"/>
      <c r="K28" s="1015"/>
      <c r="L28" s="1016"/>
      <c r="N28" s="880"/>
      <c r="O28" s="881"/>
      <c r="P28" s="881"/>
      <c r="Q28" s="881"/>
      <c r="R28" s="881"/>
      <c r="S28" s="881"/>
      <c r="T28" s="881"/>
      <c r="U28" s="881"/>
      <c r="V28" s="881"/>
      <c r="W28" s="882"/>
    </row>
    <row r="29" spans="1:23" s="95" customFormat="1" ht="24.75" customHeight="1" x14ac:dyDescent="0.2">
      <c r="A29" s="184"/>
      <c r="B29" s="531" t="s">
        <v>22</v>
      </c>
      <c r="C29" s="975">
        <f>IF(N5="○",活動計画書!C25,0)</f>
        <v>0</v>
      </c>
      <c r="D29" s="975"/>
      <c r="E29" s="975"/>
      <c r="F29" s="995">
        <v>240</v>
      </c>
      <c r="G29" s="996"/>
      <c r="H29" s="997" t="s">
        <v>571</v>
      </c>
      <c r="I29" s="1013">
        <f t="shared" si="0"/>
        <v>0</v>
      </c>
      <c r="J29" s="1013"/>
      <c r="K29" s="1013"/>
      <c r="L29" s="1013"/>
      <c r="N29" s="880"/>
      <c r="O29" s="881"/>
      <c r="P29" s="881"/>
      <c r="Q29" s="881"/>
      <c r="R29" s="881"/>
      <c r="S29" s="881"/>
      <c r="T29" s="881"/>
      <c r="U29" s="881"/>
      <c r="V29" s="881"/>
      <c r="W29" s="882"/>
    </row>
    <row r="30" spans="1:23" s="95" customFormat="1" ht="24.75" customHeight="1" x14ac:dyDescent="0.2">
      <c r="B30" s="533"/>
      <c r="C30" s="976">
        <f>IF(N5="○",活動計画書!C27,0)</f>
        <v>0</v>
      </c>
      <c r="D30" s="977"/>
      <c r="E30" s="978"/>
      <c r="F30" s="998">
        <v>180</v>
      </c>
      <c r="G30" s="999"/>
      <c r="H30" s="1000" t="s">
        <v>134</v>
      </c>
      <c r="I30" s="1014">
        <f t="shared" si="0"/>
        <v>0</v>
      </c>
      <c r="J30" s="1015"/>
      <c r="K30" s="1015"/>
      <c r="L30" s="1016"/>
      <c r="N30" s="880"/>
      <c r="O30" s="881"/>
      <c r="P30" s="881"/>
      <c r="Q30" s="881"/>
      <c r="R30" s="881"/>
      <c r="S30" s="881"/>
      <c r="T30" s="881"/>
      <c r="U30" s="881"/>
      <c r="V30" s="881"/>
      <c r="W30" s="882"/>
    </row>
    <row r="31" spans="1:23" s="95" customFormat="1" ht="24.75" customHeight="1" x14ac:dyDescent="0.2">
      <c r="B31" s="531" t="s">
        <v>21</v>
      </c>
      <c r="C31" s="975">
        <f>IF(N5="○",活動計画書!C29,0)</f>
        <v>0</v>
      </c>
      <c r="D31" s="975"/>
      <c r="E31" s="975"/>
      <c r="F31" s="995">
        <v>40</v>
      </c>
      <c r="G31" s="996"/>
      <c r="H31" s="997" t="s">
        <v>571</v>
      </c>
      <c r="I31" s="1013">
        <f t="shared" si="0"/>
        <v>0</v>
      </c>
      <c r="J31" s="1013"/>
      <c r="K31" s="1013"/>
      <c r="L31" s="1013"/>
      <c r="N31" s="880"/>
      <c r="O31" s="881"/>
      <c r="P31" s="881"/>
      <c r="Q31" s="881"/>
      <c r="R31" s="881"/>
      <c r="S31" s="881"/>
      <c r="T31" s="881"/>
      <c r="U31" s="881"/>
      <c r="V31" s="881"/>
      <c r="W31" s="882"/>
    </row>
    <row r="32" spans="1:23" s="95" customFormat="1" ht="24.75" customHeight="1" thickBot="1" x14ac:dyDescent="0.25">
      <c r="B32" s="767"/>
      <c r="C32" s="979">
        <f>IF(N5="○",活動計画書!C31,0)</f>
        <v>0</v>
      </c>
      <c r="D32" s="980"/>
      <c r="E32" s="981"/>
      <c r="F32" s="1001">
        <v>30</v>
      </c>
      <c r="G32" s="1002"/>
      <c r="H32" s="1000" t="s">
        <v>134</v>
      </c>
      <c r="I32" s="1017">
        <f t="shared" si="0"/>
        <v>0</v>
      </c>
      <c r="J32" s="1018"/>
      <c r="K32" s="1018"/>
      <c r="L32" s="1019"/>
      <c r="N32" s="880"/>
      <c r="O32" s="881"/>
      <c r="P32" s="881"/>
      <c r="Q32" s="881"/>
      <c r="R32" s="881"/>
      <c r="S32" s="881"/>
      <c r="T32" s="881"/>
      <c r="U32" s="881"/>
      <c r="V32" s="881"/>
      <c r="W32" s="882"/>
    </row>
    <row r="33" spans="1:23" s="95" customFormat="1" ht="12.5" customHeight="1" thickTop="1" x14ac:dyDescent="0.2">
      <c r="B33" s="866" t="s">
        <v>20</v>
      </c>
      <c r="C33" s="867"/>
      <c r="D33" s="868"/>
      <c r="E33" s="868"/>
      <c r="F33" s="1003"/>
      <c r="G33" s="1004"/>
      <c r="H33" s="1005"/>
      <c r="I33" s="1006"/>
      <c r="J33" s="1006"/>
      <c r="K33" s="1006"/>
      <c r="L33" s="1007"/>
      <c r="N33" s="880"/>
      <c r="O33" s="881"/>
      <c r="P33" s="881"/>
      <c r="Q33" s="881"/>
      <c r="R33" s="881"/>
      <c r="S33" s="881"/>
      <c r="T33" s="881"/>
      <c r="U33" s="881"/>
      <c r="V33" s="881"/>
      <c r="W33" s="882"/>
    </row>
    <row r="34" spans="1:23" s="95" customFormat="1" ht="24.75" customHeight="1" x14ac:dyDescent="0.2">
      <c r="B34" s="533"/>
      <c r="C34" s="784">
        <f>SUM(C27:E32)</f>
        <v>0</v>
      </c>
      <c r="D34" s="785"/>
      <c r="E34" s="786"/>
      <c r="F34" s="1008"/>
      <c r="G34" s="1009"/>
      <c r="H34" s="1010"/>
      <c r="I34" s="1014">
        <f>SUM(I27:L32)</f>
        <v>0</v>
      </c>
      <c r="J34" s="1015"/>
      <c r="K34" s="1015"/>
      <c r="L34" s="1016"/>
      <c r="N34" s="880"/>
      <c r="O34" s="881"/>
      <c r="P34" s="881"/>
      <c r="Q34" s="881"/>
      <c r="R34" s="881"/>
      <c r="S34" s="881"/>
      <c r="T34" s="881"/>
      <c r="U34" s="881"/>
      <c r="V34" s="881"/>
      <c r="W34" s="882"/>
    </row>
    <row r="35" spans="1:23" ht="28.5" customHeight="1" x14ac:dyDescent="0.2">
      <c r="B35" s="772" t="s">
        <v>282</v>
      </c>
      <c r="C35" s="772"/>
      <c r="D35" s="772"/>
      <c r="E35" s="772"/>
      <c r="F35" s="772"/>
      <c r="G35" s="772"/>
      <c r="H35" s="772"/>
      <c r="I35" s="772"/>
      <c r="J35" s="772"/>
      <c r="K35" s="772"/>
      <c r="L35" s="772"/>
      <c r="N35" s="883"/>
      <c r="O35" s="884"/>
      <c r="P35" s="884"/>
      <c r="Q35" s="884"/>
      <c r="R35" s="884"/>
      <c r="S35" s="884"/>
      <c r="T35" s="884"/>
      <c r="U35" s="884"/>
      <c r="V35" s="884"/>
      <c r="W35" s="885"/>
    </row>
    <row r="36" spans="1:23" ht="11.25" customHeight="1" x14ac:dyDescent="0.2">
      <c r="B36" s="313"/>
      <c r="C36" s="313"/>
      <c r="D36" s="313"/>
      <c r="E36" s="313"/>
      <c r="F36" s="313"/>
      <c r="G36" s="313"/>
      <c r="H36" s="313"/>
      <c r="I36" s="313"/>
      <c r="J36" s="313"/>
      <c r="K36" s="313"/>
      <c r="L36" s="313"/>
      <c r="N36" s="316"/>
      <c r="O36" s="316"/>
      <c r="P36" s="316"/>
      <c r="Q36" s="316"/>
      <c r="R36" s="316"/>
      <c r="S36" s="316"/>
      <c r="T36" s="316"/>
      <c r="U36" s="316"/>
      <c r="V36" s="316"/>
      <c r="W36" s="316"/>
    </row>
    <row r="37" spans="1:23" ht="19.5" customHeight="1" x14ac:dyDescent="0.2">
      <c r="A37" s="773" t="s">
        <v>572</v>
      </c>
      <c r="B37" s="773"/>
      <c r="C37" s="773"/>
      <c r="D37" s="773"/>
      <c r="E37" s="773"/>
      <c r="F37" s="773"/>
      <c r="G37" s="773"/>
      <c r="H37" s="773"/>
      <c r="I37" s="773"/>
      <c r="J37" s="773"/>
      <c r="K37" s="773"/>
      <c r="L37" s="773"/>
      <c r="M37" s="773"/>
      <c r="N37" s="773"/>
      <c r="O37" s="773"/>
      <c r="P37" s="773"/>
      <c r="Q37" s="773"/>
      <c r="R37" s="316"/>
      <c r="S37" s="316"/>
      <c r="T37" s="316"/>
      <c r="U37" s="316"/>
      <c r="V37" s="316"/>
      <c r="W37" s="316"/>
    </row>
    <row r="38" spans="1:23" ht="19.5" customHeight="1" x14ac:dyDescent="0.2">
      <c r="A38" s="180"/>
      <c r="B38" s="315" t="s">
        <v>136</v>
      </c>
      <c r="P38" s="113"/>
      <c r="Q38" s="113"/>
      <c r="R38" s="113"/>
      <c r="S38" s="113"/>
      <c r="T38" s="113"/>
      <c r="U38" s="113"/>
      <c r="V38" s="113"/>
      <c r="W38" s="113"/>
    </row>
    <row r="39" spans="1:23" ht="19.5" customHeight="1" x14ac:dyDescent="0.2">
      <c r="A39" s="180"/>
      <c r="B39" s="108" t="s">
        <v>433</v>
      </c>
      <c r="C39" s="111"/>
      <c r="D39" s="111"/>
      <c r="E39" s="111"/>
      <c r="F39" s="111"/>
      <c r="L39" s="875"/>
      <c r="M39" s="876"/>
      <c r="P39" s="113"/>
      <c r="Q39" s="113"/>
      <c r="R39" s="113"/>
      <c r="S39" s="113"/>
      <c r="T39" s="113"/>
      <c r="U39" s="113"/>
      <c r="V39" s="113"/>
      <c r="W39" s="113"/>
    </row>
    <row r="40" spans="1:23" ht="19.5" customHeight="1" x14ac:dyDescent="0.2">
      <c r="A40" s="180"/>
      <c r="B40" s="108" t="s">
        <v>251</v>
      </c>
      <c r="C40" s="108"/>
      <c r="D40" s="108"/>
      <c r="E40" s="108"/>
      <c r="F40" s="111"/>
      <c r="L40" s="95"/>
      <c r="M40" s="95"/>
      <c r="P40" s="161"/>
      <c r="Q40" s="161"/>
      <c r="R40" s="161"/>
      <c r="S40" s="161"/>
      <c r="T40" s="161"/>
      <c r="U40" s="161"/>
      <c r="V40" s="161"/>
      <c r="W40" s="161"/>
    </row>
    <row r="41" spans="1:23" ht="19.5" customHeight="1" x14ac:dyDescent="0.2">
      <c r="A41" s="180"/>
      <c r="B41" s="317" t="s">
        <v>260</v>
      </c>
      <c r="C41" s="95" t="s">
        <v>139</v>
      </c>
      <c r="D41" s="95"/>
      <c r="E41" s="95"/>
    </row>
    <row r="42" spans="1:23" s="95" customFormat="1" ht="19.5" customHeight="1" x14ac:dyDescent="0.2">
      <c r="A42" s="235"/>
      <c r="B42" s="318"/>
      <c r="E42" s="95" t="s">
        <v>50</v>
      </c>
      <c r="H42" s="95" t="s">
        <v>53</v>
      </c>
      <c r="I42" s="815"/>
      <c r="J42" s="816"/>
      <c r="K42" s="869" t="s">
        <v>261</v>
      </c>
      <c r="L42" s="870"/>
      <c r="M42" s="873"/>
      <c r="N42" s="874"/>
      <c r="O42" s="319" t="s">
        <v>262</v>
      </c>
      <c r="P42" s="1020">
        <f>I42+M42</f>
        <v>0</v>
      </c>
      <c r="Q42" s="1020"/>
      <c r="R42" s="1020"/>
      <c r="S42" s="1020"/>
      <c r="U42" s="161"/>
    </row>
    <row r="43" spans="1:23" s="95" customFormat="1" ht="19.5" customHeight="1" x14ac:dyDescent="0.2">
      <c r="A43" s="235"/>
      <c r="B43" s="318"/>
      <c r="E43" s="95" t="s">
        <v>54</v>
      </c>
      <c r="H43" s="95" t="s">
        <v>53</v>
      </c>
      <c r="I43" s="815"/>
      <c r="J43" s="816"/>
      <c r="K43" s="869" t="s">
        <v>261</v>
      </c>
      <c r="L43" s="870"/>
      <c r="M43" s="873"/>
      <c r="N43" s="874"/>
      <c r="O43" s="319" t="s">
        <v>262</v>
      </c>
      <c r="P43" s="1020">
        <f>I43+M43</f>
        <v>0</v>
      </c>
      <c r="Q43" s="1020"/>
      <c r="R43" s="1020"/>
      <c r="S43" s="1020"/>
      <c r="U43" s="95" t="s">
        <v>263</v>
      </c>
    </row>
    <row r="44" spans="1:23" ht="5.25" customHeight="1" x14ac:dyDescent="0.2">
      <c r="A44" s="180"/>
      <c r="B44" s="317"/>
      <c r="D44" s="95"/>
      <c r="H44" s="227"/>
      <c r="L44" s="320"/>
      <c r="M44" s="320"/>
      <c r="O44" s="95"/>
      <c r="S44" s="321"/>
      <c r="T44" s="321"/>
      <c r="V44" s="95"/>
    </row>
    <row r="45" spans="1:23" s="95" customFormat="1" ht="21.75" customHeight="1" x14ac:dyDescent="0.2">
      <c r="A45" s="235"/>
      <c r="B45" s="318"/>
      <c r="E45" s="95" t="s">
        <v>20</v>
      </c>
      <c r="H45" s="95" t="s">
        <v>53</v>
      </c>
      <c r="I45" s="1021">
        <f>I42+I43</f>
        <v>0</v>
      </c>
      <c r="J45" s="1022"/>
      <c r="K45" s="869" t="s">
        <v>261</v>
      </c>
      <c r="L45" s="870"/>
      <c r="M45" s="1023">
        <f>M42+M43</f>
        <v>0</v>
      </c>
      <c r="N45" s="1024"/>
      <c r="O45" s="319" t="s">
        <v>262</v>
      </c>
      <c r="P45" s="1020">
        <f>I45+M45</f>
        <v>0</v>
      </c>
      <c r="Q45" s="1020"/>
      <c r="R45" s="1020"/>
      <c r="S45" s="1020"/>
      <c r="U45" s="95" t="s">
        <v>264</v>
      </c>
    </row>
    <row r="46" spans="1:23" ht="6" customHeight="1" x14ac:dyDescent="0.2">
      <c r="A46" s="180"/>
      <c r="B46" s="317"/>
      <c r="E46" s="95"/>
      <c r="H46" s="227"/>
      <c r="I46" s="320"/>
      <c r="J46" s="320"/>
      <c r="L46" s="95"/>
      <c r="N46" s="321"/>
      <c r="O46" s="321"/>
      <c r="R46" s="95"/>
      <c r="U46" s="161"/>
    </row>
    <row r="47" spans="1:23" s="95" customFormat="1" ht="19.5" customHeight="1" x14ac:dyDescent="0.2">
      <c r="A47" s="235"/>
      <c r="B47" s="318" t="s">
        <v>265</v>
      </c>
      <c r="C47" s="229" t="s">
        <v>252</v>
      </c>
      <c r="D47" s="161"/>
      <c r="E47" s="161"/>
      <c r="F47" s="161"/>
      <c r="G47" s="1025" t="str">
        <f>IFERROR(P43/P45,"%")</f>
        <v>%</v>
      </c>
      <c r="H47" s="1026"/>
      <c r="J47" s="319" t="s">
        <v>266</v>
      </c>
      <c r="K47" s="322"/>
      <c r="L47" s="322"/>
      <c r="R47" s="323"/>
      <c r="S47" s="323"/>
      <c r="T47" s="161"/>
      <c r="U47" s="161"/>
    </row>
    <row r="48" spans="1:23" s="95" customFormat="1" ht="19.5" customHeight="1" x14ac:dyDescent="0.2">
      <c r="A48" s="235"/>
      <c r="B48" s="108" t="s">
        <v>466</v>
      </c>
      <c r="C48" s="108"/>
      <c r="D48" s="108"/>
      <c r="E48" s="108"/>
      <c r="F48" s="108"/>
      <c r="G48" s="108"/>
      <c r="H48" s="108"/>
      <c r="I48" s="108"/>
      <c r="J48" s="108"/>
      <c r="K48" s="108"/>
      <c r="L48" s="108"/>
      <c r="M48" s="108"/>
      <c r="N48" s="108"/>
      <c r="O48" s="108"/>
    </row>
    <row r="49" spans="1:25" s="95" customFormat="1" ht="19.5" customHeight="1" x14ac:dyDescent="0.2">
      <c r="A49" s="235"/>
      <c r="C49" s="791" t="s">
        <v>267</v>
      </c>
      <c r="D49" s="792"/>
      <c r="E49" s="1021">
        <f>I45</f>
        <v>0</v>
      </c>
      <c r="F49" s="1022"/>
      <c r="G49" s="793" t="s">
        <v>141</v>
      </c>
      <c r="H49" s="794"/>
      <c r="I49" s="794"/>
      <c r="J49" s="794"/>
      <c r="K49" s="794"/>
      <c r="L49" s="794"/>
      <c r="M49" s="794"/>
      <c r="N49" s="794"/>
      <c r="O49" s="794"/>
      <c r="P49" s="794"/>
      <c r="Q49" s="815"/>
      <c r="R49" s="816"/>
      <c r="Y49" s="324"/>
    </row>
    <row r="50" spans="1:25" s="95" customFormat="1" ht="19.5" customHeight="1" x14ac:dyDescent="0.2">
      <c r="A50" s="235"/>
      <c r="C50" s="108" t="s">
        <v>140</v>
      </c>
      <c r="D50" s="795" t="s">
        <v>142</v>
      </c>
      <c r="E50" s="795"/>
      <c r="F50" s="795"/>
      <c r="G50" s="795"/>
      <c r="H50" s="795"/>
      <c r="I50" s="795"/>
      <c r="J50" s="798"/>
      <c r="K50" s="1027">
        <f>E49+Q49</f>
        <v>0</v>
      </c>
      <c r="L50" s="1027"/>
      <c r="M50" s="888" t="s">
        <v>143</v>
      </c>
      <c r="N50" s="791"/>
      <c r="O50" s="791"/>
      <c r="P50" s="791"/>
      <c r="Q50" s="792"/>
      <c r="R50" s="1021">
        <f>ROUNDUP(K50*0.8,0)</f>
        <v>0</v>
      </c>
      <c r="S50" s="1022"/>
      <c r="T50" s="108" t="s">
        <v>144</v>
      </c>
    </row>
    <row r="51" spans="1:25" s="95" customFormat="1" ht="19.5" customHeight="1" x14ac:dyDescent="0.2">
      <c r="A51" s="235"/>
      <c r="B51" s="325"/>
      <c r="C51" s="108" t="s">
        <v>145</v>
      </c>
      <c r="D51" s="108"/>
      <c r="E51" s="108"/>
      <c r="F51" s="326"/>
      <c r="G51" s="108"/>
      <c r="H51" s="108"/>
      <c r="I51" s="108"/>
      <c r="J51" s="108"/>
      <c r="K51" s="108"/>
      <c r="L51" s="108"/>
      <c r="M51" s="108"/>
      <c r="N51" s="108"/>
      <c r="O51" s="108"/>
      <c r="P51" s="108"/>
      <c r="Q51" s="108"/>
      <c r="R51" s="108"/>
      <c r="S51" s="108"/>
      <c r="T51" s="108"/>
      <c r="U51" s="108"/>
      <c r="V51" s="108"/>
    </row>
    <row r="52" spans="1:25" s="95" customFormat="1" ht="19.5" customHeight="1" x14ac:dyDescent="0.2">
      <c r="A52" s="235"/>
      <c r="B52" s="108" t="s">
        <v>451</v>
      </c>
      <c r="C52" s="108"/>
      <c r="D52" s="108"/>
      <c r="E52" s="108"/>
      <c r="F52" s="108"/>
      <c r="G52" s="108"/>
      <c r="H52" s="327">
        <v>0</v>
      </c>
      <c r="I52" s="795" t="s">
        <v>452</v>
      </c>
      <c r="J52" s="795"/>
      <c r="K52" s="795"/>
      <c r="L52" s="795"/>
      <c r="M52" s="795"/>
      <c r="N52" s="795"/>
      <c r="O52" s="795"/>
      <c r="P52" s="795"/>
      <c r="Q52" s="795"/>
      <c r="R52" s="795"/>
      <c r="S52" s="795"/>
      <c r="T52" s="795"/>
      <c r="U52" s="795"/>
      <c r="V52" s="795"/>
    </row>
    <row r="53" spans="1:25" s="95" customFormat="1" ht="19.5" customHeight="1" x14ac:dyDescent="0.2">
      <c r="A53" s="235"/>
      <c r="B53" s="108" t="s">
        <v>453</v>
      </c>
      <c r="D53" s="108"/>
      <c r="E53" s="108"/>
      <c r="F53" s="108"/>
      <c r="G53" s="108"/>
      <c r="H53" s="108"/>
      <c r="I53" s="108"/>
      <c r="J53" s="108"/>
      <c r="K53" s="108"/>
      <c r="L53" s="108"/>
      <c r="M53" s="108"/>
      <c r="N53" s="108"/>
      <c r="O53" s="108"/>
    </row>
    <row r="54" spans="1:25" s="95" customFormat="1" ht="19.5" customHeight="1" x14ac:dyDescent="0.2">
      <c r="A54" s="235"/>
      <c r="C54" s="791" t="s">
        <v>454</v>
      </c>
      <c r="D54" s="792"/>
      <c r="E54" s="1028">
        <f>I45</f>
        <v>0</v>
      </c>
      <c r="F54" s="1029"/>
      <c r="G54" s="793" t="s">
        <v>455</v>
      </c>
      <c r="H54" s="794"/>
      <c r="I54" s="794"/>
      <c r="J54" s="794"/>
      <c r="K54" s="794"/>
      <c r="L54" s="794"/>
      <c r="M54" s="794"/>
      <c r="N54" s="794"/>
      <c r="O54" s="794"/>
      <c r="P54" s="794"/>
      <c r="Q54" s="796">
        <v>0</v>
      </c>
      <c r="R54" s="797"/>
      <c r="Y54" s="324"/>
    </row>
    <row r="55" spans="1:25" s="95" customFormat="1" ht="19.5" customHeight="1" x14ac:dyDescent="0.2">
      <c r="A55" s="235"/>
      <c r="C55" s="108" t="s">
        <v>262</v>
      </c>
      <c r="D55" s="795" t="s">
        <v>142</v>
      </c>
      <c r="E55" s="795"/>
      <c r="F55" s="795"/>
      <c r="G55" s="795"/>
      <c r="H55" s="795"/>
      <c r="I55" s="795"/>
      <c r="J55" s="798"/>
      <c r="K55" s="1030">
        <f>E54+Q54</f>
        <v>0</v>
      </c>
      <c r="L55" s="1030"/>
      <c r="M55" s="888" t="s">
        <v>456</v>
      </c>
      <c r="N55" s="791"/>
      <c r="O55" s="791"/>
      <c r="P55" s="791"/>
      <c r="Q55" s="792"/>
      <c r="R55" s="1028">
        <f>ROUNDUP(K55*0.6,0)</f>
        <v>0</v>
      </c>
      <c r="S55" s="1029"/>
      <c r="T55" s="108" t="s">
        <v>457</v>
      </c>
    </row>
    <row r="56" spans="1:25" s="95" customFormat="1" ht="19.5" customHeight="1" x14ac:dyDescent="0.2">
      <c r="A56" s="235"/>
      <c r="B56" s="325"/>
      <c r="C56" s="108" t="s">
        <v>458</v>
      </c>
      <c r="D56" s="108"/>
      <c r="E56" s="108"/>
      <c r="F56" s="326"/>
      <c r="G56" s="108"/>
      <c r="H56" s="108"/>
      <c r="I56" s="108"/>
      <c r="J56" s="108"/>
      <c r="K56" s="108"/>
      <c r="L56" s="108"/>
      <c r="M56" s="108"/>
      <c r="N56" s="108"/>
      <c r="O56" s="108"/>
      <c r="P56" s="108"/>
      <c r="Q56" s="108"/>
      <c r="R56" s="108"/>
      <c r="S56" s="108"/>
      <c r="T56" s="108"/>
      <c r="U56" s="108"/>
      <c r="V56" s="108"/>
    </row>
    <row r="57" spans="1:25" s="95" customFormat="1" ht="31.5" customHeight="1" x14ac:dyDescent="0.2">
      <c r="A57" s="235"/>
      <c r="B57" s="604" t="s">
        <v>467</v>
      </c>
      <c r="C57" s="604"/>
      <c r="D57" s="604"/>
      <c r="E57" s="604"/>
      <c r="F57" s="604"/>
      <c r="G57" s="604"/>
      <c r="H57" s="604"/>
      <c r="I57" s="604"/>
      <c r="J57" s="604"/>
      <c r="K57" s="604"/>
      <c r="L57" s="604"/>
      <c r="M57" s="604"/>
      <c r="N57" s="604"/>
      <c r="O57" s="604"/>
      <c r="P57" s="604"/>
      <c r="Q57" s="604"/>
      <c r="R57" s="604"/>
      <c r="S57" s="604"/>
      <c r="T57" s="604"/>
      <c r="U57" s="604"/>
      <c r="V57" s="604"/>
      <c r="W57" s="113"/>
    </row>
    <row r="58" spans="1:25" s="95" customFormat="1" ht="19" customHeight="1" x14ac:dyDescent="0.2">
      <c r="B58" s="182" t="s">
        <v>25</v>
      </c>
      <c r="C58" s="787" t="s">
        <v>163</v>
      </c>
      <c r="D58" s="788"/>
      <c r="E58" s="789"/>
      <c r="F58" s="390" t="s">
        <v>24</v>
      </c>
      <c r="G58" s="790"/>
      <c r="H58" s="391"/>
      <c r="I58" s="390" t="s">
        <v>31</v>
      </c>
      <c r="J58" s="790"/>
      <c r="K58" s="790"/>
      <c r="L58" s="391"/>
      <c r="N58" s="775" t="s">
        <v>435</v>
      </c>
      <c r="O58" s="776"/>
      <c r="P58" s="776"/>
      <c r="Q58" s="776"/>
      <c r="R58" s="776"/>
      <c r="S58" s="776"/>
      <c r="T58" s="776"/>
      <c r="U58" s="776"/>
      <c r="V58" s="776"/>
      <c r="W58" s="777"/>
    </row>
    <row r="59" spans="1:25" s="95" customFormat="1" ht="19" customHeight="1" x14ac:dyDescent="0.2">
      <c r="A59" s="184"/>
      <c r="B59" s="531" t="s">
        <v>23</v>
      </c>
      <c r="C59" s="975">
        <f>IF(N6="○",活動計画書!C21,0)</f>
        <v>0</v>
      </c>
      <c r="D59" s="975"/>
      <c r="E59" s="975"/>
      <c r="F59" s="995">
        <v>400</v>
      </c>
      <c r="G59" s="996"/>
      <c r="H59" s="997" t="s">
        <v>571</v>
      </c>
      <c r="I59" s="1013">
        <f t="shared" ref="I59:I64" si="1">INT(C59*F59/10)</f>
        <v>0</v>
      </c>
      <c r="J59" s="1013"/>
      <c r="K59" s="1013"/>
      <c r="L59" s="1013"/>
      <c r="N59" s="778"/>
      <c r="O59" s="779"/>
      <c r="P59" s="779"/>
      <c r="Q59" s="779"/>
      <c r="R59" s="779"/>
      <c r="S59" s="779"/>
      <c r="T59" s="779"/>
      <c r="U59" s="779"/>
      <c r="V59" s="779"/>
      <c r="W59" s="780"/>
    </row>
    <row r="60" spans="1:25" s="95" customFormat="1" ht="19" customHeight="1" x14ac:dyDescent="0.2">
      <c r="A60" s="184"/>
      <c r="B60" s="533"/>
      <c r="C60" s="976">
        <f>IF(N6="○",活動計画書!C23,0)</f>
        <v>0</v>
      </c>
      <c r="D60" s="977"/>
      <c r="E60" s="978"/>
      <c r="F60" s="998">
        <v>300</v>
      </c>
      <c r="G60" s="999"/>
      <c r="H60" s="1000" t="s">
        <v>134</v>
      </c>
      <c r="I60" s="1014">
        <f t="shared" si="1"/>
        <v>0</v>
      </c>
      <c r="J60" s="1015"/>
      <c r="K60" s="1015"/>
      <c r="L60" s="1016"/>
      <c r="N60" s="778"/>
      <c r="O60" s="779"/>
      <c r="P60" s="779"/>
      <c r="Q60" s="779"/>
      <c r="R60" s="779"/>
      <c r="S60" s="779"/>
      <c r="T60" s="779"/>
      <c r="U60" s="779"/>
      <c r="V60" s="779"/>
      <c r="W60" s="780"/>
    </row>
    <row r="61" spans="1:25" s="95" customFormat="1" ht="19" customHeight="1" x14ac:dyDescent="0.2">
      <c r="A61" s="184"/>
      <c r="B61" s="531" t="s">
        <v>22</v>
      </c>
      <c r="C61" s="975">
        <f>IF(N6="○",活動計画書!C25,0)</f>
        <v>0</v>
      </c>
      <c r="D61" s="975"/>
      <c r="E61" s="975"/>
      <c r="F61" s="995">
        <v>240</v>
      </c>
      <c r="G61" s="996"/>
      <c r="H61" s="997" t="s">
        <v>571</v>
      </c>
      <c r="I61" s="1013">
        <f t="shared" si="1"/>
        <v>0</v>
      </c>
      <c r="J61" s="1013"/>
      <c r="K61" s="1013"/>
      <c r="L61" s="1013"/>
      <c r="N61" s="778"/>
      <c r="O61" s="779"/>
      <c r="P61" s="779"/>
      <c r="Q61" s="779"/>
      <c r="R61" s="779"/>
      <c r="S61" s="779"/>
      <c r="T61" s="779"/>
      <c r="U61" s="779"/>
      <c r="V61" s="779"/>
      <c r="W61" s="780"/>
    </row>
    <row r="62" spans="1:25" s="95" customFormat="1" ht="19" customHeight="1" x14ac:dyDescent="0.2">
      <c r="B62" s="533"/>
      <c r="C62" s="976">
        <f>IF(N6="○",活動計画書!C27,0)</f>
        <v>0</v>
      </c>
      <c r="D62" s="977"/>
      <c r="E62" s="978"/>
      <c r="F62" s="998">
        <v>180</v>
      </c>
      <c r="G62" s="999"/>
      <c r="H62" s="1000" t="s">
        <v>134</v>
      </c>
      <c r="I62" s="1014">
        <f t="shared" si="1"/>
        <v>0</v>
      </c>
      <c r="J62" s="1015"/>
      <c r="K62" s="1015"/>
      <c r="L62" s="1016"/>
      <c r="N62" s="778"/>
      <c r="O62" s="779"/>
      <c r="P62" s="779"/>
      <c r="Q62" s="779"/>
      <c r="R62" s="779"/>
      <c r="S62" s="779"/>
      <c r="T62" s="779"/>
      <c r="U62" s="779"/>
      <c r="V62" s="779"/>
      <c r="W62" s="780"/>
    </row>
    <row r="63" spans="1:25" s="95" customFormat="1" ht="19" customHeight="1" x14ac:dyDescent="0.2">
      <c r="B63" s="531" t="s">
        <v>21</v>
      </c>
      <c r="C63" s="975">
        <f>IF(N6="○",活動計画書!C29,0)</f>
        <v>0</v>
      </c>
      <c r="D63" s="975"/>
      <c r="E63" s="975"/>
      <c r="F63" s="995">
        <v>40</v>
      </c>
      <c r="G63" s="996"/>
      <c r="H63" s="997" t="s">
        <v>571</v>
      </c>
      <c r="I63" s="1013">
        <f t="shared" si="1"/>
        <v>0</v>
      </c>
      <c r="J63" s="1013"/>
      <c r="K63" s="1013"/>
      <c r="L63" s="1013"/>
      <c r="N63" s="778"/>
      <c r="O63" s="779"/>
      <c r="P63" s="779"/>
      <c r="Q63" s="779"/>
      <c r="R63" s="779"/>
      <c r="S63" s="779"/>
      <c r="T63" s="779"/>
      <c r="U63" s="779"/>
      <c r="V63" s="779"/>
      <c r="W63" s="780"/>
    </row>
    <row r="64" spans="1:25" s="95" customFormat="1" ht="19" customHeight="1" thickBot="1" x14ac:dyDescent="0.25">
      <c r="B64" s="767"/>
      <c r="C64" s="979">
        <f>IF(N6="○",活動計画書!C31,0)</f>
        <v>0</v>
      </c>
      <c r="D64" s="980"/>
      <c r="E64" s="981"/>
      <c r="F64" s="1001">
        <v>30</v>
      </c>
      <c r="G64" s="1002"/>
      <c r="H64" s="1000" t="s">
        <v>134</v>
      </c>
      <c r="I64" s="1017">
        <f t="shared" si="1"/>
        <v>0</v>
      </c>
      <c r="J64" s="1018"/>
      <c r="K64" s="1018"/>
      <c r="L64" s="1019"/>
      <c r="N64" s="778"/>
      <c r="O64" s="779"/>
      <c r="P64" s="779"/>
      <c r="Q64" s="779"/>
      <c r="R64" s="779"/>
      <c r="S64" s="779"/>
      <c r="T64" s="779"/>
      <c r="U64" s="779"/>
      <c r="V64" s="779"/>
      <c r="W64" s="780"/>
    </row>
    <row r="65" spans="1:31" s="95" customFormat="1" ht="19" customHeight="1" thickTop="1" x14ac:dyDescent="0.2">
      <c r="B65" s="866" t="s">
        <v>20</v>
      </c>
      <c r="C65" s="867"/>
      <c r="D65" s="868"/>
      <c r="E65" s="868"/>
      <c r="F65" s="1003"/>
      <c r="G65" s="1004"/>
      <c r="H65" s="1005"/>
      <c r="I65" s="1006"/>
      <c r="J65" s="1006"/>
      <c r="K65" s="1006"/>
      <c r="L65" s="1007"/>
      <c r="N65" s="778"/>
      <c r="O65" s="779"/>
      <c r="P65" s="779"/>
      <c r="Q65" s="779"/>
      <c r="R65" s="779"/>
      <c r="S65" s="779"/>
      <c r="T65" s="779"/>
      <c r="U65" s="779"/>
      <c r="V65" s="779"/>
      <c r="W65" s="780"/>
    </row>
    <row r="66" spans="1:31" s="95" customFormat="1" ht="19" customHeight="1" x14ac:dyDescent="0.2">
      <c r="B66" s="533"/>
      <c r="C66" s="784">
        <f>SUM(C59:E64)</f>
        <v>0</v>
      </c>
      <c r="D66" s="785"/>
      <c r="E66" s="786"/>
      <c r="F66" s="1008"/>
      <c r="G66" s="1009"/>
      <c r="H66" s="1010"/>
      <c r="I66" s="1014">
        <f>SUM(I59:L64)</f>
        <v>0</v>
      </c>
      <c r="J66" s="1015"/>
      <c r="K66" s="1015"/>
      <c r="L66" s="1016"/>
      <c r="N66" s="778"/>
      <c r="O66" s="779"/>
      <c r="P66" s="779"/>
      <c r="Q66" s="779"/>
      <c r="R66" s="779"/>
      <c r="S66" s="779"/>
      <c r="T66" s="779"/>
      <c r="U66" s="779"/>
      <c r="V66" s="779"/>
      <c r="W66" s="780"/>
    </row>
    <row r="67" spans="1:31" s="95" customFormat="1" ht="25.5" customHeight="1" x14ac:dyDescent="0.2">
      <c r="B67" s="772" t="s">
        <v>250</v>
      </c>
      <c r="C67" s="772"/>
      <c r="D67" s="772"/>
      <c r="E67" s="772"/>
      <c r="F67" s="772"/>
      <c r="G67" s="772"/>
      <c r="H67" s="772"/>
      <c r="I67" s="772"/>
      <c r="J67" s="772"/>
      <c r="K67" s="772"/>
      <c r="L67" s="772"/>
      <c r="N67" s="781"/>
      <c r="O67" s="782"/>
      <c r="P67" s="782"/>
      <c r="Q67" s="782"/>
      <c r="R67" s="782"/>
      <c r="S67" s="782"/>
      <c r="T67" s="782"/>
      <c r="U67" s="782"/>
      <c r="V67" s="782"/>
      <c r="W67" s="783"/>
    </row>
    <row r="68" spans="1:31" s="95" customFormat="1" ht="20.25" customHeight="1" x14ac:dyDescent="0.2">
      <c r="B68" s="105"/>
      <c r="C68" s="314"/>
      <c r="D68" s="314"/>
      <c r="E68" s="314"/>
      <c r="F68" s="189"/>
      <c r="G68" s="189"/>
      <c r="H68" s="189"/>
      <c r="I68" s="186"/>
      <c r="J68" s="186"/>
      <c r="K68" s="186"/>
      <c r="L68" s="186"/>
      <c r="N68" s="313"/>
      <c r="O68" s="313"/>
      <c r="P68" s="313"/>
      <c r="Q68" s="313"/>
      <c r="R68" s="313"/>
      <c r="S68" s="313"/>
      <c r="T68" s="313"/>
      <c r="U68" s="313"/>
      <c r="V68" s="313"/>
      <c r="W68" s="313"/>
    </row>
    <row r="69" spans="1:31" ht="25.5" customHeight="1" x14ac:dyDescent="0.2">
      <c r="A69" s="773" t="s">
        <v>573</v>
      </c>
      <c r="B69" s="773"/>
      <c r="C69" s="773"/>
      <c r="D69" s="773"/>
      <c r="E69" s="773"/>
      <c r="F69" s="773"/>
      <c r="G69" s="773"/>
      <c r="H69" s="773"/>
      <c r="I69" s="773"/>
      <c r="J69" s="773"/>
      <c r="K69" s="773"/>
      <c r="L69" s="773"/>
      <c r="M69" s="773"/>
      <c r="N69" s="113"/>
      <c r="O69" s="113"/>
      <c r="P69" s="113"/>
      <c r="Q69" s="113"/>
      <c r="R69" s="113"/>
      <c r="S69" s="113"/>
      <c r="T69" s="113"/>
      <c r="U69" s="113"/>
      <c r="V69" s="113"/>
    </row>
    <row r="70" spans="1:31" ht="21.5" customHeight="1" x14ac:dyDescent="0.2">
      <c r="B70" s="416" t="s">
        <v>84</v>
      </c>
      <c r="C70" s="416"/>
      <c r="D70" s="416"/>
      <c r="E70" s="416"/>
      <c r="F70" s="416"/>
      <c r="G70" s="416"/>
      <c r="H70" s="416"/>
      <c r="I70" s="809" t="s">
        <v>574</v>
      </c>
      <c r="J70" s="809"/>
      <c r="K70" s="809"/>
      <c r="L70" s="809"/>
      <c r="M70" s="416" t="s">
        <v>575</v>
      </c>
      <c r="N70" s="416"/>
      <c r="O70" s="416"/>
      <c r="P70" s="416"/>
      <c r="Q70" s="113"/>
      <c r="R70" s="113"/>
      <c r="S70" s="113"/>
      <c r="T70" s="113"/>
      <c r="U70" s="113"/>
      <c r="V70" s="113"/>
    </row>
    <row r="71" spans="1:31" ht="21.5" customHeight="1" x14ac:dyDescent="0.2">
      <c r="B71" s="886" t="s">
        <v>576</v>
      </c>
      <c r="C71" s="886"/>
      <c r="D71" s="886"/>
      <c r="E71" s="886"/>
      <c r="F71" s="886"/>
      <c r="G71" s="886"/>
      <c r="H71" s="886"/>
      <c r="I71" s="335" t="s">
        <v>449</v>
      </c>
      <c r="J71" s="336"/>
      <c r="K71" s="265" t="s">
        <v>7</v>
      </c>
      <c r="L71" s="263"/>
      <c r="M71" s="887">
        <v>400000</v>
      </c>
      <c r="N71" s="887"/>
      <c r="O71" s="887"/>
      <c r="P71" s="887"/>
      <c r="Q71" s="113"/>
      <c r="R71" s="113"/>
      <c r="S71" s="113"/>
      <c r="T71" s="113"/>
      <c r="U71" s="113"/>
      <c r="V71" s="113"/>
    </row>
    <row r="72" spans="1:31" s="95" customFormat="1" ht="20.25" customHeight="1" x14ac:dyDescent="0.2">
      <c r="B72" s="105"/>
      <c r="C72" s="314"/>
      <c r="D72" s="314"/>
      <c r="E72" s="314"/>
      <c r="F72" s="189"/>
      <c r="G72" s="189"/>
      <c r="H72" s="189"/>
      <c r="I72" s="186"/>
      <c r="J72" s="186"/>
      <c r="K72" s="186"/>
      <c r="L72" s="186"/>
      <c r="N72" s="313"/>
      <c r="O72" s="313"/>
      <c r="P72" s="313"/>
      <c r="Q72" s="313"/>
      <c r="R72" s="313"/>
      <c r="S72" s="313"/>
      <c r="T72" s="313"/>
      <c r="U72" s="313"/>
      <c r="V72" s="313"/>
      <c r="W72" s="313"/>
    </row>
    <row r="73" spans="1:31" ht="18.75" customHeight="1" x14ac:dyDescent="0.2">
      <c r="A73" s="773" t="s">
        <v>253</v>
      </c>
      <c r="B73" s="773"/>
      <c r="C73" s="773"/>
      <c r="D73" s="773"/>
      <c r="E73" s="773"/>
      <c r="F73" s="773"/>
      <c r="G73" s="773"/>
      <c r="H73" s="773"/>
      <c r="I73" s="773"/>
      <c r="J73" s="773"/>
      <c r="K73" s="773"/>
      <c r="L73" s="773"/>
      <c r="M73" s="773"/>
      <c r="N73" s="311"/>
      <c r="O73" s="311"/>
      <c r="P73" s="311"/>
      <c r="Q73" s="311"/>
      <c r="R73" s="311"/>
      <c r="S73" s="311"/>
      <c r="T73" s="311"/>
      <c r="U73" s="311"/>
      <c r="V73" s="311"/>
      <c r="W73" s="311"/>
    </row>
    <row r="74" spans="1:31" s="311" customFormat="1" ht="27" customHeight="1" x14ac:dyDescent="0.2">
      <c r="B74" s="600" t="s">
        <v>84</v>
      </c>
      <c r="C74" s="600"/>
      <c r="D74" s="600"/>
      <c r="E74" s="600"/>
      <c r="F74" s="600"/>
      <c r="G74" s="600"/>
      <c r="H74" s="600"/>
      <c r="I74" s="774" t="s">
        <v>254</v>
      </c>
      <c r="J74" s="774"/>
      <c r="K74" s="774"/>
      <c r="L74" s="774"/>
      <c r="M74" s="600" t="s">
        <v>24</v>
      </c>
      <c r="N74" s="600"/>
      <c r="O74" s="600"/>
      <c r="P74" s="600"/>
      <c r="Q74" s="94"/>
      <c r="R74" s="94"/>
      <c r="S74" s="94"/>
      <c r="T74" s="94"/>
      <c r="X74" s="94"/>
      <c r="Y74" s="94"/>
      <c r="Z74" s="94"/>
      <c r="AA74" s="94"/>
      <c r="AB74" s="94"/>
      <c r="AC74" s="94"/>
      <c r="AD74" s="94"/>
      <c r="AE74" s="94"/>
    </row>
    <row r="75" spans="1:31" s="311" customFormat="1" ht="33.75" customHeight="1" x14ac:dyDescent="0.2">
      <c r="B75" s="768" t="s">
        <v>255</v>
      </c>
      <c r="C75" s="769"/>
      <c r="D75" s="769"/>
      <c r="E75" s="769"/>
      <c r="F75" s="769"/>
      <c r="G75" s="769"/>
      <c r="H75" s="769"/>
      <c r="I75" s="771"/>
      <c r="J75" s="771"/>
      <c r="K75" s="771"/>
      <c r="L75" s="771"/>
      <c r="M75" s="770">
        <v>40000</v>
      </c>
      <c r="N75" s="770"/>
      <c r="O75" s="770"/>
      <c r="P75" s="770"/>
      <c r="Q75" s="94"/>
      <c r="R75" s="94"/>
      <c r="S75" s="94"/>
      <c r="T75" s="94"/>
      <c r="X75" s="94"/>
      <c r="Y75" s="94"/>
      <c r="Z75" s="94"/>
      <c r="AA75" s="94"/>
      <c r="AB75" s="94"/>
      <c r="AC75" s="94"/>
      <c r="AD75" s="94"/>
      <c r="AE75" s="94"/>
    </row>
    <row r="76" spans="1:31" s="311" customFormat="1" ht="38.25" customHeight="1" x14ac:dyDescent="0.2">
      <c r="B76" s="768" t="s">
        <v>256</v>
      </c>
      <c r="C76" s="769"/>
      <c r="D76" s="769"/>
      <c r="E76" s="769"/>
      <c r="F76" s="769"/>
      <c r="G76" s="769"/>
      <c r="H76" s="769"/>
      <c r="I76" s="771"/>
      <c r="J76" s="771"/>
      <c r="K76" s="771"/>
      <c r="L76" s="771"/>
      <c r="M76" s="770">
        <v>80000</v>
      </c>
      <c r="N76" s="770"/>
      <c r="O76" s="770"/>
      <c r="P76" s="770"/>
      <c r="Q76" s="94"/>
      <c r="R76" s="94"/>
      <c r="S76" s="94"/>
      <c r="T76" s="94"/>
      <c r="X76" s="94"/>
      <c r="Y76" s="94"/>
      <c r="Z76" s="94"/>
      <c r="AA76" s="94"/>
      <c r="AB76" s="94"/>
      <c r="AC76" s="94"/>
      <c r="AD76" s="94"/>
      <c r="AE76" s="94"/>
    </row>
    <row r="77" spans="1:31" s="311" customFormat="1" ht="32.25" customHeight="1" x14ac:dyDescent="0.2">
      <c r="B77" s="769" t="s">
        <v>257</v>
      </c>
      <c r="C77" s="769"/>
      <c r="D77" s="769"/>
      <c r="E77" s="769"/>
      <c r="F77" s="769"/>
      <c r="G77" s="769"/>
      <c r="H77" s="769"/>
      <c r="I77" s="771"/>
      <c r="J77" s="771"/>
      <c r="K77" s="771"/>
      <c r="L77" s="771"/>
      <c r="M77" s="770">
        <v>160000</v>
      </c>
      <c r="N77" s="770"/>
      <c r="O77" s="770"/>
      <c r="P77" s="770"/>
      <c r="Q77" s="94"/>
      <c r="R77" s="94"/>
      <c r="S77" s="94"/>
      <c r="T77" s="94"/>
      <c r="X77" s="94"/>
      <c r="Y77" s="94"/>
      <c r="Z77" s="94"/>
      <c r="AA77" s="94"/>
      <c r="AB77" s="94"/>
      <c r="AC77" s="94"/>
      <c r="AD77" s="94"/>
      <c r="AE77" s="94"/>
    </row>
    <row r="78" spans="1:31" s="311" customFormat="1" ht="51.75" customHeight="1" x14ac:dyDescent="0.2">
      <c r="B78" s="423" t="s">
        <v>258</v>
      </c>
      <c r="C78" s="423"/>
      <c r="D78" s="423"/>
      <c r="E78" s="423"/>
      <c r="F78" s="423"/>
      <c r="G78" s="423"/>
      <c r="H78" s="423"/>
      <c r="I78" s="423"/>
      <c r="J78" s="423"/>
      <c r="K78" s="423"/>
      <c r="L78" s="423"/>
      <c r="M78" s="423"/>
      <c r="N78" s="423"/>
      <c r="O78" s="423"/>
      <c r="P78" s="423"/>
      <c r="Q78" s="423"/>
      <c r="R78" s="423"/>
      <c r="S78" s="423"/>
      <c r="T78" s="423"/>
      <c r="U78" s="423"/>
      <c r="V78" s="423"/>
    </row>
    <row r="79" spans="1:31" ht="33.75" customHeight="1" x14ac:dyDescent="0.2">
      <c r="B79" s="423" t="s">
        <v>268</v>
      </c>
      <c r="C79" s="423"/>
      <c r="D79" s="423"/>
      <c r="E79" s="423"/>
      <c r="F79" s="423"/>
      <c r="G79" s="423"/>
      <c r="H79" s="423"/>
      <c r="I79" s="423"/>
      <c r="J79" s="423"/>
      <c r="K79" s="423"/>
      <c r="L79" s="423"/>
      <c r="M79" s="423"/>
      <c r="N79" s="423"/>
      <c r="O79" s="423"/>
      <c r="P79" s="423"/>
      <c r="Q79" s="423"/>
      <c r="R79" s="423"/>
      <c r="S79" s="423"/>
      <c r="T79" s="423"/>
      <c r="U79" s="423"/>
      <c r="V79" s="423"/>
    </row>
    <row r="80" spans="1:31" ht="18.75" customHeight="1" x14ac:dyDescent="0.2">
      <c r="A80" s="773" t="s">
        <v>468</v>
      </c>
      <c r="B80" s="773"/>
      <c r="C80" s="773"/>
      <c r="D80" s="773"/>
      <c r="E80" s="773"/>
      <c r="F80" s="773"/>
      <c r="G80" s="773"/>
      <c r="H80" s="773"/>
      <c r="I80" s="773"/>
      <c r="J80" s="773"/>
      <c r="K80" s="773"/>
      <c r="L80" s="773"/>
      <c r="M80" s="773"/>
      <c r="N80" s="773"/>
      <c r="O80" s="773"/>
      <c r="P80" s="773"/>
      <c r="Q80" s="773"/>
      <c r="R80" s="311"/>
      <c r="S80" s="311"/>
      <c r="T80" s="311"/>
      <c r="U80" s="311"/>
      <c r="V80" s="311"/>
      <c r="W80" s="311"/>
    </row>
    <row r="81" spans="1:23" ht="21" customHeight="1" x14ac:dyDescent="0.2">
      <c r="A81" s="180"/>
      <c r="B81" s="315" t="s">
        <v>136</v>
      </c>
      <c r="P81" s="113"/>
      <c r="Q81" s="113"/>
      <c r="R81" s="113"/>
      <c r="S81" s="113"/>
      <c r="T81" s="113"/>
      <c r="U81" s="113"/>
      <c r="V81" s="113"/>
      <c r="W81" s="113"/>
    </row>
    <row r="82" spans="1:23" ht="36.65" customHeight="1" x14ac:dyDescent="0.2">
      <c r="A82" s="180"/>
      <c r="B82" s="817" t="s">
        <v>469</v>
      </c>
      <c r="C82" s="818"/>
      <c r="D82" s="818"/>
      <c r="E82" s="818"/>
      <c r="F82" s="818"/>
      <c r="G82" s="818"/>
      <c r="H82" s="818"/>
      <c r="I82" s="818"/>
      <c r="J82" s="818"/>
      <c r="K82" s="818"/>
      <c r="L82" s="818"/>
      <c r="M82" s="818"/>
      <c r="N82" s="818"/>
      <c r="O82" s="818"/>
      <c r="P82" s="818"/>
      <c r="Q82" s="818"/>
      <c r="R82" s="818"/>
      <c r="S82" s="818"/>
      <c r="T82" s="818"/>
      <c r="U82" s="818"/>
      <c r="V82" s="818"/>
      <c r="W82" s="113"/>
    </row>
    <row r="83" spans="1:23" ht="49.9" customHeight="1" x14ac:dyDescent="0.2">
      <c r="A83" s="180"/>
      <c r="B83" s="817" t="s">
        <v>470</v>
      </c>
      <c r="C83" s="818"/>
      <c r="D83" s="818"/>
      <c r="E83" s="818"/>
      <c r="F83" s="818"/>
      <c r="G83" s="818"/>
      <c r="H83" s="818"/>
      <c r="I83" s="818"/>
      <c r="J83" s="818"/>
      <c r="K83" s="818"/>
      <c r="L83" s="818"/>
      <c r="M83" s="818"/>
      <c r="N83" s="818"/>
      <c r="O83" s="818"/>
      <c r="P83" s="818"/>
      <c r="Q83" s="818"/>
      <c r="R83" s="818"/>
      <c r="S83" s="818"/>
      <c r="T83" s="818"/>
      <c r="U83" s="818"/>
      <c r="V83" s="818"/>
      <c r="W83" s="113"/>
    </row>
    <row r="84" spans="1:23" ht="18" customHeight="1" x14ac:dyDescent="0.2">
      <c r="A84" s="180"/>
      <c r="B84" s="328"/>
      <c r="C84" s="329"/>
      <c r="D84" s="329"/>
      <c r="E84" s="329"/>
      <c r="F84" s="329"/>
      <c r="G84" s="329"/>
      <c r="H84" s="329"/>
      <c r="I84" s="329"/>
      <c r="J84" s="329"/>
      <c r="K84" s="329"/>
      <c r="L84" s="329"/>
      <c r="M84" s="329"/>
      <c r="N84" s="329"/>
      <c r="O84" s="329"/>
      <c r="P84" s="329"/>
      <c r="Q84" s="329"/>
      <c r="R84" s="329"/>
      <c r="S84" s="329"/>
      <c r="T84" s="329"/>
      <c r="U84" s="329"/>
      <c r="V84" s="329"/>
      <c r="W84" s="113"/>
    </row>
    <row r="85" spans="1:23" ht="18" customHeight="1" x14ac:dyDescent="0.2">
      <c r="A85" s="180"/>
      <c r="B85" s="330" t="s">
        <v>471</v>
      </c>
      <c r="C85" s="329"/>
      <c r="D85" s="329"/>
      <c r="E85" s="329"/>
      <c r="F85" s="329"/>
      <c r="G85" s="329"/>
      <c r="H85" s="329"/>
      <c r="I85" s="329"/>
      <c r="J85" s="329"/>
      <c r="K85" s="329"/>
      <c r="L85" s="329"/>
      <c r="M85" s="329"/>
      <c r="N85" s="329"/>
      <c r="O85" s="329"/>
      <c r="P85" s="329"/>
      <c r="Q85" s="329"/>
      <c r="R85" s="329"/>
      <c r="S85" s="329"/>
      <c r="T85" s="329"/>
      <c r="U85" s="329"/>
      <c r="V85" s="113"/>
    </row>
    <row r="86" spans="1:23" ht="18" customHeight="1" x14ac:dyDescent="0.2">
      <c r="A86" s="180"/>
      <c r="B86" s="575" t="s">
        <v>472</v>
      </c>
      <c r="C86" s="575"/>
      <c r="D86" s="575"/>
      <c r="E86" s="575"/>
      <c r="F86" s="416" t="s">
        <v>473</v>
      </c>
      <c r="G86" s="416"/>
      <c r="H86" s="416"/>
      <c r="I86" s="331"/>
      <c r="J86" s="331"/>
      <c r="K86" s="331"/>
      <c r="L86" s="331"/>
      <c r="M86" s="331"/>
      <c r="N86" s="331"/>
      <c r="O86" s="331"/>
      <c r="P86" s="331"/>
      <c r="Q86" s="331"/>
      <c r="R86" s="331"/>
      <c r="S86" s="331"/>
      <c r="T86" s="331"/>
      <c r="U86" s="331"/>
      <c r="V86" s="113"/>
    </row>
    <row r="87" spans="1:23" ht="30" customHeight="1" x14ac:dyDescent="0.2">
      <c r="A87" s="180"/>
      <c r="B87" s="377" t="s">
        <v>449</v>
      </c>
      <c r="C87" s="819"/>
      <c r="D87" s="819"/>
      <c r="E87" s="264" t="s">
        <v>7</v>
      </c>
      <c r="F87" s="820"/>
      <c r="G87" s="821"/>
      <c r="H87" s="264" t="s">
        <v>7</v>
      </c>
      <c r="I87" s="331"/>
      <c r="J87" s="331"/>
      <c r="K87" s="331"/>
      <c r="L87" s="331"/>
      <c r="M87" s="331"/>
      <c r="N87" s="331"/>
      <c r="O87" s="331"/>
      <c r="P87" s="331"/>
      <c r="Q87" s="331"/>
      <c r="R87" s="331"/>
      <c r="S87" s="331"/>
      <c r="T87" s="331"/>
      <c r="U87" s="331"/>
      <c r="V87" s="113"/>
    </row>
    <row r="88" spans="1:23" ht="18" customHeight="1" x14ac:dyDescent="0.2">
      <c r="A88" s="180"/>
      <c r="B88" s="330"/>
      <c r="C88" s="329"/>
      <c r="D88" s="329"/>
      <c r="E88" s="329"/>
      <c r="F88" s="329"/>
      <c r="G88" s="329"/>
      <c r="H88" s="329"/>
      <c r="I88" s="329"/>
      <c r="J88" s="329"/>
      <c r="K88" s="329"/>
      <c r="L88" s="329"/>
      <c r="M88" s="329"/>
      <c r="N88" s="329"/>
      <c r="O88" s="329"/>
      <c r="P88" s="329"/>
      <c r="Q88" s="329"/>
      <c r="R88" s="329"/>
      <c r="S88" s="329"/>
      <c r="T88" s="329"/>
      <c r="U88" s="329"/>
      <c r="V88" s="113"/>
    </row>
    <row r="89" spans="1:23" ht="18" customHeight="1" x14ac:dyDescent="0.2">
      <c r="A89" s="180"/>
      <c r="B89" s="330" t="s">
        <v>474</v>
      </c>
      <c r="C89" s="329"/>
      <c r="D89" s="329"/>
      <c r="E89" s="329"/>
      <c r="F89" s="329"/>
      <c r="G89" s="329"/>
      <c r="H89" s="329"/>
      <c r="I89" s="329"/>
      <c r="J89" s="329"/>
      <c r="K89" s="329"/>
      <c r="L89" s="329"/>
      <c r="M89" s="329"/>
      <c r="N89" s="329"/>
      <c r="O89" s="329"/>
      <c r="P89" s="329"/>
      <c r="Q89" s="329"/>
      <c r="R89" s="329"/>
      <c r="S89" s="329"/>
      <c r="T89" s="329"/>
      <c r="U89" s="329"/>
      <c r="V89" s="113"/>
    </row>
    <row r="90" spans="1:23" ht="18" customHeight="1" x14ac:dyDescent="0.2">
      <c r="A90" s="180"/>
      <c r="B90" s="583" t="s">
        <v>7</v>
      </c>
      <c r="C90" s="584"/>
      <c r="D90" s="584"/>
      <c r="E90" s="585"/>
      <c r="F90" s="822" t="s">
        <v>475</v>
      </c>
      <c r="G90" s="823"/>
      <c r="H90" s="823"/>
      <c r="I90" s="823"/>
      <c r="J90" s="823"/>
      <c r="K90" s="823"/>
      <c r="L90" s="823"/>
      <c r="M90" s="823"/>
      <c r="N90" s="823"/>
      <c r="O90" s="823"/>
      <c r="P90" s="823"/>
      <c r="Q90" s="823"/>
      <c r="R90" s="823"/>
      <c r="S90" s="823"/>
      <c r="T90" s="823"/>
      <c r="U90" s="824"/>
      <c r="V90" s="113"/>
    </row>
    <row r="91" spans="1:23" ht="34.15" customHeight="1" x14ac:dyDescent="0.2">
      <c r="A91" s="180"/>
      <c r="B91" s="377" t="s">
        <v>449</v>
      </c>
      <c r="C91" s="819"/>
      <c r="D91" s="819"/>
      <c r="E91" s="974" t="s">
        <v>7</v>
      </c>
      <c r="F91" s="825"/>
      <c r="G91" s="826"/>
      <c r="H91" s="826"/>
      <c r="I91" s="826"/>
      <c r="J91" s="826"/>
      <c r="K91" s="826"/>
      <c r="L91" s="826"/>
      <c r="M91" s="826"/>
      <c r="N91" s="826"/>
      <c r="O91" s="826"/>
      <c r="P91" s="826"/>
      <c r="Q91" s="826"/>
      <c r="R91" s="826"/>
      <c r="S91" s="826"/>
      <c r="T91" s="826"/>
      <c r="U91" s="827"/>
      <c r="V91" s="113"/>
    </row>
    <row r="92" spans="1:23" ht="34.15" customHeight="1" x14ac:dyDescent="0.2">
      <c r="A92" s="180"/>
      <c r="B92" s="377" t="s">
        <v>449</v>
      </c>
      <c r="C92" s="819"/>
      <c r="D92" s="819"/>
      <c r="E92" s="974" t="s">
        <v>7</v>
      </c>
      <c r="F92" s="825"/>
      <c r="G92" s="826"/>
      <c r="H92" s="826"/>
      <c r="I92" s="826"/>
      <c r="J92" s="826"/>
      <c r="K92" s="826"/>
      <c r="L92" s="826"/>
      <c r="M92" s="826"/>
      <c r="N92" s="826"/>
      <c r="O92" s="826"/>
      <c r="P92" s="826"/>
      <c r="Q92" s="826"/>
      <c r="R92" s="826"/>
      <c r="S92" s="826"/>
      <c r="T92" s="826"/>
      <c r="U92" s="827"/>
      <c r="V92" s="113"/>
    </row>
    <row r="93" spans="1:23" ht="34.15" customHeight="1" x14ac:dyDescent="0.2">
      <c r="A93" s="180"/>
      <c r="B93" s="377" t="s">
        <v>449</v>
      </c>
      <c r="C93" s="819"/>
      <c r="D93" s="819"/>
      <c r="E93" s="974" t="s">
        <v>7</v>
      </c>
      <c r="F93" s="825"/>
      <c r="G93" s="826"/>
      <c r="H93" s="826"/>
      <c r="I93" s="826"/>
      <c r="J93" s="826"/>
      <c r="K93" s="826"/>
      <c r="L93" s="826"/>
      <c r="M93" s="826"/>
      <c r="N93" s="826"/>
      <c r="O93" s="826"/>
      <c r="P93" s="826"/>
      <c r="Q93" s="826"/>
      <c r="R93" s="826"/>
      <c r="S93" s="826"/>
      <c r="T93" s="826"/>
      <c r="U93" s="827"/>
      <c r="V93" s="113"/>
    </row>
    <row r="94" spans="1:23" ht="34.15" customHeight="1" x14ac:dyDescent="0.2">
      <c r="A94" s="180"/>
      <c r="B94" s="377" t="s">
        <v>449</v>
      </c>
      <c r="C94" s="819"/>
      <c r="D94" s="819"/>
      <c r="E94" s="974" t="s">
        <v>7</v>
      </c>
      <c r="F94" s="825"/>
      <c r="G94" s="826"/>
      <c r="H94" s="826"/>
      <c r="I94" s="826"/>
      <c r="J94" s="826"/>
      <c r="K94" s="826"/>
      <c r="L94" s="826"/>
      <c r="M94" s="826"/>
      <c r="N94" s="826"/>
      <c r="O94" s="826"/>
      <c r="P94" s="826"/>
      <c r="Q94" s="826"/>
      <c r="R94" s="826"/>
      <c r="S94" s="826"/>
      <c r="T94" s="826"/>
      <c r="U94" s="827"/>
      <c r="V94" s="113"/>
    </row>
    <row r="95" spans="1:23" ht="34.15" customHeight="1" x14ac:dyDescent="0.2">
      <c r="A95" s="180"/>
      <c r="B95" s="377" t="s">
        <v>449</v>
      </c>
      <c r="C95" s="819"/>
      <c r="D95" s="819"/>
      <c r="E95" s="376" t="s">
        <v>7</v>
      </c>
      <c r="F95" s="825"/>
      <c r="G95" s="826"/>
      <c r="H95" s="826"/>
      <c r="I95" s="826"/>
      <c r="J95" s="826"/>
      <c r="K95" s="826"/>
      <c r="L95" s="826"/>
      <c r="M95" s="826"/>
      <c r="N95" s="826"/>
      <c r="O95" s="826"/>
      <c r="P95" s="826"/>
      <c r="Q95" s="826"/>
      <c r="R95" s="826"/>
      <c r="S95" s="826"/>
      <c r="T95" s="826"/>
      <c r="U95" s="827"/>
      <c r="V95" s="113"/>
    </row>
    <row r="96" spans="1:23" ht="18" customHeight="1" x14ac:dyDescent="0.2">
      <c r="A96" s="180"/>
      <c r="B96" s="330"/>
      <c r="C96" s="329"/>
      <c r="D96" s="329"/>
      <c r="E96" s="329"/>
      <c r="F96" s="329"/>
      <c r="G96" s="329"/>
      <c r="H96" s="329"/>
      <c r="I96" s="329"/>
      <c r="J96" s="329"/>
      <c r="K96" s="329"/>
      <c r="L96" s="329"/>
      <c r="M96" s="329"/>
      <c r="N96" s="329"/>
      <c r="O96" s="329"/>
      <c r="P96" s="329"/>
      <c r="Q96" s="329"/>
      <c r="R96" s="329"/>
      <c r="S96" s="329"/>
      <c r="T96" s="329"/>
      <c r="U96" s="329"/>
      <c r="V96" s="113"/>
    </row>
    <row r="97" spans="1:36" ht="18" customHeight="1" x14ac:dyDescent="0.2">
      <c r="A97" s="180"/>
      <c r="B97" s="330" t="s">
        <v>476</v>
      </c>
      <c r="C97" s="329"/>
      <c r="D97" s="329"/>
      <c r="E97" s="329"/>
      <c r="F97" s="329"/>
      <c r="G97" s="329"/>
      <c r="H97" s="329"/>
      <c r="P97" s="329"/>
      <c r="Q97" s="329"/>
      <c r="R97" s="329"/>
      <c r="S97" s="329"/>
      <c r="T97" s="329"/>
      <c r="U97" s="329"/>
      <c r="V97" s="329"/>
      <c r="W97" s="113"/>
    </row>
    <row r="98" spans="1:36" s="95" customFormat="1" ht="10.15" customHeight="1" x14ac:dyDescent="0.2">
      <c r="B98" s="416" t="s">
        <v>25</v>
      </c>
      <c r="C98" s="624" t="s">
        <v>477</v>
      </c>
      <c r="D98" s="624"/>
      <c r="E98" s="624"/>
      <c r="F98" s="828"/>
      <c r="G98" s="829"/>
      <c r="H98" s="829"/>
      <c r="I98" s="830"/>
      <c r="J98" s="416" t="s">
        <v>24</v>
      </c>
      <c r="K98" s="416"/>
      <c r="L98" s="416"/>
      <c r="M98" s="416"/>
      <c r="N98" s="416"/>
      <c r="O98" s="416" t="s">
        <v>478</v>
      </c>
      <c r="P98" s="416"/>
      <c r="Q98" s="416"/>
      <c r="R98" s="416"/>
      <c r="S98" s="558" t="s">
        <v>479</v>
      </c>
      <c r="T98" s="831"/>
      <c r="U98" s="831"/>
      <c r="V98" s="559"/>
      <c r="W98" s="332"/>
      <c r="X98" s="332"/>
      <c r="Y98" s="332"/>
      <c r="AB98" s="333"/>
      <c r="AC98" s="316"/>
      <c r="AD98" s="316"/>
      <c r="AE98" s="316"/>
      <c r="AF98" s="316"/>
      <c r="AG98" s="334"/>
      <c r="AH98" s="334"/>
      <c r="AI98" s="334"/>
      <c r="AJ98" s="334"/>
    </row>
    <row r="99" spans="1:36" s="95" customFormat="1" ht="37.9" customHeight="1" x14ac:dyDescent="0.2">
      <c r="B99" s="416"/>
      <c r="C99" s="624"/>
      <c r="D99" s="624"/>
      <c r="E99" s="624"/>
      <c r="F99" s="624"/>
      <c r="G99" s="828" t="s">
        <v>480</v>
      </c>
      <c r="H99" s="833"/>
      <c r="I99" s="834"/>
      <c r="J99" s="416"/>
      <c r="K99" s="416"/>
      <c r="L99" s="416"/>
      <c r="M99" s="416"/>
      <c r="N99" s="416"/>
      <c r="O99" s="416"/>
      <c r="P99" s="416"/>
      <c r="Q99" s="416"/>
      <c r="R99" s="416"/>
      <c r="S99" s="560"/>
      <c r="T99" s="832"/>
      <c r="U99" s="832"/>
      <c r="V99" s="561"/>
      <c r="W99" s="332"/>
      <c r="X99" s="332"/>
      <c r="Y99" s="332"/>
      <c r="AB99" s="333"/>
      <c r="AC99" s="316"/>
      <c r="AD99" s="316"/>
      <c r="AE99" s="316"/>
      <c r="AF99" s="316"/>
      <c r="AG99" s="334"/>
      <c r="AH99" s="334"/>
      <c r="AI99" s="334"/>
      <c r="AJ99" s="334"/>
    </row>
    <row r="100" spans="1:36" s="95" customFormat="1" ht="18.649999999999999" customHeight="1" x14ac:dyDescent="0.6">
      <c r="B100" s="531" t="s">
        <v>23</v>
      </c>
      <c r="C100" s="982">
        <f>IF(N7="○",活動計画書!C21,0)</f>
        <v>0</v>
      </c>
      <c r="D100" s="983"/>
      <c r="E100" s="983"/>
      <c r="F100" s="984"/>
      <c r="G100" s="835"/>
      <c r="H100" s="836"/>
      <c r="I100" s="837"/>
      <c r="J100" s="1011">
        <v>400</v>
      </c>
      <c r="K100" s="1012"/>
      <c r="L100" s="1012"/>
      <c r="M100" s="838" t="s">
        <v>134</v>
      </c>
      <c r="N100" s="839"/>
      <c r="O100" s="988">
        <f>C100*J100/10+C101*J101/10</f>
        <v>0</v>
      </c>
      <c r="P100" s="988"/>
      <c r="Q100" s="988"/>
      <c r="R100" s="988"/>
      <c r="S100" s="989">
        <f>IF((G100+G101)&gt;0,(G100+G101)/(C100+C101),0)</f>
        <v>0</v>
      </c>
      <c r="T100" s="990"/>
      <c r="U100" s="990"/>
      <c r="V100" s="991"/>
      <c r="W100" s="332"/>
      <c r="X100" s="332"/>
      <c r="Y100" s="332"/>
      <c r="AB100" s="313"/>
      <c r="AC100" s="313"/>
      <c r="AD100" s="313"/>
      <c r="AE100" s="313"/>
      <c r="AF100" s="313"/>
      <c r="AG100" s="313"/>
      <c r="AH100" s="313"/>
      <c r="AI100" s="313"/>
      <c r="AJ100" s="313"/>
    </row>
    <row r="101" spans="1:36" s="95" customFormat="1" ht="18.649999999999999" customHeight="1" x14ac:dyDescent="0.6">
      <c r="B101" s="533"/>
      <c r="C101" s="985">
        <f>IF(N7="○",活動計画書!C23,0)</f>
        <v>0</v>
      </c>
      <c r="D101" s="986"/>
      <c r="E101" s="986"/>
      <c r="F101" s="987"/>
      <c r="G101" s="835"/>
      <c r="H101" s="836"/>
      <c r="I101" s="837"/>
      <c r="J101" s="1011">
        <v>300</v>
      </c>
      <c r="K101" s="1012"/>
      <c r="L101" s="1012"/>
      <c r="M101" s="838" t="s">
        <v>134</v>
      </c>
      <c r="N101" s="839"/>
      <c r="O101" s="988"/>
      <c r="P101" s="988"/>
      <c r="Q101" s="988"/>
      <c r="R101" s="988"/>
      <c r="S101" s="992"/>
      <c r="T101" s="993"/>
      <c r="U101" s="993"/>
      <c r="V101" s="994"/>
      <c r="W101" s="332"/>
      <c r="X101" s="332"/>
      <c r="Y101" s="332"/>
      <c r="AB101" s="313"/>
      <c r="AC101" s="313"/>
      <c r="AD101" s="313"/>
      <c r="AE101" s="313"/>
      <c r="AF101" s="313"/>
      <c r="AG101" s="313"/>
      <c r="AH101" s="313"/>
      <c r="AI101" s="313"/>
      <c r="AJ101" s="313"/>
    </row>
    <row r="103" spans="1:36" ht="18" customHeight="1" x14ac:dyDescent="0.2">
      <c r="B103" s="94" t="s">
        <v>481</v>
      </c>
    </row>
    <row r="104" spans="1:36" ht="18" customHeight="1" x14ac:dyDescent="0.2">
      <c r="B104" s="558" t="s">
        <v>482</v>
      </c>
      <c r="C104" s="831"/>
      <c r="D104" s="831"/>
      <c r="E104" s="831"/>
      <c r="F104" s="559"/>
      <c r="G104" s="840" t="s">
        <v>483</v>
      </c>
      <c r="H104" s="841"/>
      <c r="I104" s="841"/>
      <c r="J104" s="841"/>
      <c r="K104" s="829"/>
      <c r="L104" s="829"/>
      <c r="M104" s="829"/>
      <c r="N104" s="830"/>
      <c r="O104" s="558" t="s">
        <v>479</v>
      </c>
      <c r="P104" s="831"/>
      <c r="Q104" s="831"/>
      <c r="R104" s="559"/>
      <c r="S104" s="558" t="s">
        <v>49</v>
      </c>
      <c r="T104" s="831"/>
      <c r="U104" s="831"/>
      <c r="V104" s="559"/>
    </row>
    <row r="105" spans="1:36" ht="18" customHeight="1" x14ac:dyDescent="0.2">
      <c r="B105" s="560"/>
      <c r="C105" s="832"/>
      <c r="D105" s="832"/>
      <c r="E105" s="832"/>
      <c r="F105" s="561"/>
      <c r="G105" s="842"/>
      <c r="H105" s="843"/>
      <c r="I105" s="843"/>
      <c r="J105" s="843"/>
      <c r="K105" s="828" t="s">
        <v>480</v>
      </c>
      <c r="L105" s="833"/>
      <c r="M105" s="833"/>
      <c r="N105" s="834"/>
      <c r="O105" s="560"/>
      <c r="P105" s="832"/>
      <c r="Q105" s="832"/>
      <c r="R105" s="561"/>
      <c r="S105" s="560"/>
      <c r="T105" s="832"/>
      <c r="U105" s="832"/>
      <c r="V105" s="561"/>
    </row>
    <row r="106" spans="1:36" ht="18" customHeight="1" x14ac:dyDescent="0.2">
      <c r="B106" s="844"/>
      <c r="C106" s="845"/>
      <c r="D106" s="845"/>
      <c r="E106" s="845"/>
      <c r="F106" s="846"/>
      <c r="G106" s="848"/>
      <c r="H106" s="849"/>
      <c r="I106" s="849"/>
      <c r="J106" s="850"/>
      <c r="K106" s="854"/>
      <c r="L106" s="855"/>
      <c r="M106" s="855"/>
      <c r="N106" s="856"/>
      <c r="O106" s="989">
        <f>IF(K106&gt;0,K106/C106,0)</f>
        <v>0</v>
      </c>
      <c r="P106" s="990"/>
      <c r="Q106" s="990"/>
      <c r="R106" s="991"/>
      <c r="S106" s="860"/>
      <c r="T106" s="861"/>
      <c r="U106" s="861"/>
      <c r="V106" s="862"/>
    </row>
    <row r="107" spans="1:36" ht="18" customHeight="1" x14ac:dyDescent="0.2">
      <c r="B107" s="620"/>
      <c r="C107" s="847"/>
      <c r="D107" s="847"/>
      <c r="E107" s="847"/>
      <c r="F107" s="621"/>
      <c r="G107" s="851"/>
      <c r="H107" s="852"/>
      <c r="I107" s="852"/>
      <c r="J107" s="853"/>
      <c r="K107" s="857"/>
      <c r="L107" s="858"/>
      <c r="M107" s="858"/>
      <c r="N107" s="859"/>
      <c r="O107" s="992"/>
      <c r="P107" s="993"/>
      <c r="Q107" s="993"/>
      <c r="R107" s="994"/>
      <c r="S107" s="863"/>
      <c r="T107" s="864"/>
      <c r="U107" s="864"/>
      <c r="V107" s="865"/>
    </row>
    <row r="108" spans="1:36" ht="18" customHeight="1" x14ac:dyDescent="0.2">
      <c r="B108" s="844"/>
      <c r="C108" s="845"/>
      <c r="D108" s="845"/>
      <c r="E108" s="845"/>
      <c r="F108" s="846"/>
      <c r="G108" s="848"/>
      <c r="H108" s="849"/>
      <c r="I108" s="849"/>
      <c r="J108" s="850"/>
      <c r="K108" s="854"/>
      <c r="L108" s="855"/>
      <c r="M108" s="855"/>
      <c r="N108" s="856"/>
      <c r="O108" s="989">
        <f>IF(K108&gt;0,K108/C108,0)</f>
        <v>0</v>
      </c>
      <c r="P108" s="990"/>
      <c r="Q108" s="990"/>
      <c r="R108" s="991"/>
      <c r="S108" s="860"/>
      <c r="T108" s="861"/>
      <c r="U108" s="861"/>
      <c r="V108" s="862"/>
    </row>
    <row r="109" spans="1:36" ht="18" customHeight="1" x14ac:dyDescent="0.2">
      <c r="B109" s="620"/>
      <c r="C109" s="847"/>
      <c r="D109" s="847"/>
      <c r="E109" s="847"/>
      <c r="F109" s="621"/>
      <c r="G109" s="851"/>
      <c r="H109" s="852"/>
      <c r="I109" s="852"/>
      <c r="J109" s="853"/>
      <c r="K109" s="857"/>
      <c r="L109" s="858"/>
      <c r="M109" s="858"/>
      <c r="N109" s="859"/>
      <c r="O109" s="992"/>
      <c r="P109" s="993"/>
      <c r="Q109" s="993"/>
      <c r="R109" s="994"/>
      <c r="S109" s="863"/>
      <c r="T109" s="864"/>
      <c r="U109" s="864"/>
      <c r="V109" s="865"/>
    </row>
    <row r="110" spans="1:36" ht="18" customHeight="1" x14ac:dyDescent="0.2">
      <c r="B110" s="844"/>
      <c r="C110" s="845"/>
      <c r="D110" s="845"/>
      <c r="E110" s="845"/>
      <c r="F110" s="846"/>
      <c r="G110" s="848"/>
      <c r="H110" s="849"/>
      <c r="I110" s="849"/>
      <c r="J110" s="850"/>
      <c r="K110" s="854"/>
      <c r="L110" s="855"/>
      <c r="M110" s="855"/>
      <c r="N110" s="856"/>
      <c r="O110" s="989">
        <f>IF(K110&gt;0,K110/C110,0)</f>
        <v>0</v>
      </c>
      <c r="P110" s="990"/>
      <c r="Q110" s="990"/>
      <c r="R110" s="991"/>
      <c r="S110" s="860"/>
      <c r="T110" s="861"/>
      <c r="U110" s="861"/>
      <c r="V110" s="862"/>
    </row>
    <row r="111" spans="1:36" ht="18" customHeight="1" x14ac:dyDescent="0.2">
      <c r="B111" s="620"/>
      <c r="C111" s="847"/>
      <c r="D111" s="847"/>
      <c r="E111" s="847"/>
      <c r="F111" s="621"/>
      <c r="G111" s="851"/>
      <c r="H111" s="852"/>
      <c r="I111" s="852"/>
      <c r="J111" s="853"/>
      <c r="K111" s="857"/>
      <c r="L111" s="858"/>
      <c r="M111" s="858"/>
      <c r="N111" s="859"/>
      <c r="O111" s="992"/>
      <c r="P111" s="993"/>
      <c r="Q111" s="993"/>
      <c r="R111" s="994"/>
      <c r="S111" s="863"/>
      <c r="T111" s="864"/>
      <c r="U111" s="864"/>
      <c r="V111" s="865"/>
    </row>
    <row r="112" spans="1:36" ht="18" customHeight="1" x14ac:dyDescent="0.2">
      <c r="B112" s="844"/>
      <c r="C112" s="845"/>
      <c r="D112" s="845"/>
      <c r="E112" s="845"/>
      <c r="F112" s="846"/>
      <c r="G112" s="848"/>
      <c r="H112" s="849"/>
      <c r="I112" s="849"/>
      <c r="J112" s="850"/>
      <c r="K112" s="854"/>
      <c r="L112" s="855"/>
      <c r="M112" s="855"/>
      <c r="N112" s="856"/>
      <c r="O112" s="989">
        <f>IF(K112&gt;0,K112/C112,0)</f>
        <v>0</v>
      </c>
      <c r="P112" s="990"/>
      <c r="Q112" s="990"/>
      <c r="R112" s="991"/>
      <c r="S112" s="860"/>
      <c r="T112" s="861"/>
      <c r="U112" s="861"/>
      <c r="V112" s="862"/>
    </row>
    <row r="113" spans="2:22" ht="18" customHeight="1" x14ac:dyDescent="0.2">
      <c r="B113" s="620"/>
      <c r="C113" s="847"/>
      <c r="D113" s="847"/>
      <c r="E113" s="847"/>
      <c r="F113" s="621"/>
      <c r="G113" s="851"/>
      <c r="H113" s="852"/>
      <c r="I113" s="852"/>
      <c r="J113" s="853"/>
      <c r="K113" s="857"/>
      <c r="L113" s="858"/>
      <c r="M113" s="858"/>
      <c r="N113" s="859"/>
      <c r="O113" s="992"/>
      <c r="P113" s="993"/>
      <c r="Q113" s="993"/>
      <c r="R113" s="994"/>
      <c r="S113" s="863"/>
      <c r="T113" s="864"/>
      <c r="U113" s="864"/>
      <c r="V113" s="865"/>
    </row>
    <row r="115" spans="2:22" ht="18" customHeight="1" x14ac:dyDescent="0.2">
      <c r="B115" s="94" t="s">
        <v>484</v>
      </c>
    </row>
    <row r="116" spans="2:22" ht="18" customHeight="1" x14ac:dyDescent="0.2">
      <c r="C116" s="94" t="s">
        <v>485</v>
      </c>
    </row>
    <row r="117" spans="2:22" ht="18" customHeight="1" x14ac:dyDescent="0.2">
      <c r="B117" s="95" t="s">
        <v>486</v>
      </c>
    </row>
  </sheetData>
  <sheetProtection sheet="1" objects="1" scenarios="1" formatCells="0"/>
  <dataConsolidate/>
  <mergeCells count="226">
    <mergeCell ref="A69:M69"/>
    <mergeCell ref="B70:H70"/>
    <mergeCell ref="I70:L70"/>
    <mergeCell ref="M70:P70"/>
    <mergeCell ref="B71:H71"/>
    <mergeCell ref="M71:P71"/>
    <mergeCell ref="N10:O10"/>
    <mergeCell ref="B19:K19"/>
    <mergeCell ref="L19:P19"/>
    <mergeCell ref="C26:E26"/>
    <mergeCell ref="M55:Q55"/>
    <mergeCell ref="F26:H26"/>
    <mergeCell ref="I26:L26"/>
    <mergeCell ref="F27:G27"/>
    <mergeCell ref="F29:G29"/>
    <mergeCell ref="F32:G32"/>
    <mergeCell ref="C29:E29"/>
    <mergeCell ref="I29:L29"/>
    <mergeCell ref="Q49:R49"/>
    <mergeCell ref="D50:J50"/>
    <mergeCell ref="K50:L50"/>
    <mergeCell ref="M50:Q50"/>
    <mergeCell ref="R50:S50"/>
    <mergeCell ref="R55:S55"/>
    <mergeCell ref="M43:N43"/>
    <mergeCell ref="P43:S43"/>
    <mergeCell ref="B35:L35"/>
    <mergeCell ref="A37:Q37"/>
    <mergeCell ref="L39:M39"/>
    <mergeCell ref="I42:J42"/>
    <mergeCell ref="K42:L42"/>
    <mergeCell ref="M42:N42"/>
    <mergeCell ref="P42:S42"/>
    <mergeCell ref="N26:W35"/>
    <mergeCell ref="C32:E32"/>
    <mergeCell ref="I32:L32"/>
    <mergeCell ref="C34:E34"/>
    <mergeCell ref="I34:L34"/>
    <mergeCell ref="B33:B34"/>
    <mergeCell ref="C33:E33"/>
    <mergeCell ref="F33:H34"/>
    <mergeCell ref="I33:L33"/>
    <mergeCell ref="B29:B30"/>
    <mergeCell ref="B31:B32"/>
    <mergeCell ref="C28:E28"/>
    <mergeCell ref="F28:G28"/>
    <mergeCell ref="I28:L28"/>
    <mergeCell ref="C30:E30"/>
    <mergeCell ref="B65:B66"/>
    <mergeCell ref="C65:E65"/>
    <mergeCell ref="F65:H66"/>
    <mergeCell ref="I65:L65"/>
    <mergeCell ref="K43:L43"/>
    <mergeCell ref="B4:M4"/>
    <mergeCell ref="N4:O4"/>
    <mergeCell ref="B5:M5"/>
    <mergeCell ref="N5:O5"/>
    <mergeCell ref="B6:M6"/>
    <mergeCell ref="N6:O6"/>
    <mergeCell ref="B7:M7"/>
    <mergeCell ref="N7:O7"/>
    <mergeCell ref="B8:M8"/>
    <mergeCell ref="N8:O8"/>
    <mergeCell ref="F59:G59"/>
    <mergeCell ref="F61:G61"/>
    <mergeCell ref="I45:J45"/>
    <mergeCell ref="K45:L45"/>
    <mergeCell ref="M45:N45"/>
    <mergeCell ref="F62:G62"/>
    <mergeCell ref="I62:L62"/>
    <mergeCell ref="C63:E63"/>
    <mergeCell ref="B27:B28"/>
    <mergeCell ref="B112:F113"/>
    <mergeCell ref="G112:J113"/>
    <mergeCell ref="K112:N113"/>
    <mergeCell ref="O112:R113"/>
    <mergeCell ref="S112:V113"/>
    <mergeCell ref="B108:F109"/>
    <mergeCell ref="G108:J109"/>
    <mergeCell ref="K108:N109"/>
    <mergeCell ref="O108:R109"/>
    <mergeCell ref="S108:V109"/>
    <mergeCell ref="B110:F111"/>
    <mergeCell ref="G110:J111"/>
    <mergeCell ref="K110:N111"/>
    <mergeCell ref="O110:R111"/>
    <mergeCell ref="S110:V111"/>
    <mergeCell ref="B104:F105"/>
    <mergeCell ref="G104:J105"/>
    <mergeCell ref="K104:N104"/>
    <mergeCell ref="O104:R105"/>
    <mergeCell ref="S104:V105"/>
    <mergeCell ref="K105:N105"/>
    <mergeCell ref="B106:F107"/>
    <mergeCell ref="G106:J107"/>
    <mergeCell ref="K106:N107"/>
    <mergeCell ref="O106:R107"/>
    <mergeCell ref="S106:V107"/>
    <mergeCell ref="B98:B99"/>
    <mergeCell ref="C98:F99"/>
    <mergeCell ref="G98:I98"/>
    <mergeCell ref="J98:N99"/>
    <mergeCell ref="O98:R99"/>
    <mergeCell ref="S98:V99"/>
    <mergeCell ref="G99:I99"/>
    <mergeCell ref="B100:B101"/>
    <mergeCell ref="C100:F100"/>
    <mergeCell ref="G100:I100"/>
    <mergeCell ref="J100:L100"/>
    <mergeCell ref="M100:N100"/>
    <mergeCell ref="O100:R101"/>
    <mergeCell ref="S100:V101"/>
    <mergeCell ref="C101:F101"/>
    <mergeCell ref="G101:I101"/>
    <mergeCell ref="J101:L101"/>
    <mergeCell ref="M101:N101"/>
    <mergeCell ref="F91:U91"/>
    <mergeCell ref="F92:U92"/>
    <mergeCell ref="F93:U93"/>
    <mergeCell ref="F94:U94"/>
    <mergeCell ref="F95:U95"/>
    <mergeCell ref="C91:D91"/>
    <mergeCell ref="C92:D92"/>
    <mergeCell ref="C93:D93"/>
    <mergeCell ref="C94:D94"/>
    <mergeCell ref="C95:D95"/>
    <mergeCell ref="A80:Q80"/>
    <mergeCell ref="B82:V82"/>
    <mergeCell ref="B83:V83"/>
    <mergeCell ref="B86:E86"/>
    <mergeCell ref="F86:H86"/>
    <mergeCell ref="F87:G87"/>
    <mergeCell ref="B90:E90"/>
    <mergeCell ref="F90:U90"/>
    <mergeCell ref="C87:D87"/>
    <mergeCell ref="B79:V79"/>
    <mergeCell ref="B15:K15"/>
    <mergeCell ref="L15:P15"/>
    <mergeCell ref="Q15:U15"/>
    <mergeCell ref="B16:K16"/>
    <mergeCell ref="L16:P16"/>
    <mergeCell ref="Q16:U16"/>
    <mergeCell ref="B17:K17"/>
    <mergeCell ref="L17:P17"/>
    <mergeCell ref="Q17:U17"/>
    <mergeCell ref="C27:E27"/>
    <mergeCell ref="I27:L27"/>
    <mergeCell ref="L21:P21"/>
    <mergeCell ref="Q21:U21"/>
    <mergeCell ref="B22:K22"/>
    <mergeCell ref="L22:P22"/>
    <mergeCell ref="Q22:U22"/>
    <mergeCell ref="B18:K18"/>
    <mergeCell ref="L18:P18"/>
    <mergeCell ref="Q18:U18"/>
    <mergeCell ref="B20:K20"/>
    <mergeCell ref="L20:P20"/>
    <mergeCell ref="Q20:U20"/>
    <mergeCell ref="I43:J43"/>
    <mergeCell ref="S8:U8"/>
    <mergeCell ref="B9:M9"/>
    <mergeCell ref="N9:O9"/>
    <mergeCell ref="B10:M10"/>
    <mergeCell ref="B23:K23"/>
    <mergeCell ref="L23:P23"/>
    <mergeCell ref="Q23:U23"/>
    <mergeCell ref="B24:K24"/>
    <mergeCell ref="L24:P24"/>
    <mergeCell ref="Q24:U24"/>
    <mergeCell ref="Q19:U19"/>
    <mergeCell ref="B21:K21"/>
    <mergeCell ref="P45:S45"/>
    <mergeCell ref="F58:H58"/>
    <mergeCell ref="I58:L58"/>
    <mergeCell ref="C59:E59"/>
    <mergeCell ref="I59:L59"/>
    <mergeCell ref="C61:E61"/>
    <mergeCell ref="I61:L61"/>
    <mergeCell ref="G47:H47"/>
    <mergeCell ref="C49:D49"/>
    <mergeCell ref="E49:F49"/>
    <mergeCell ref="G49:P49"/>
    <mergeCell ref="I52:V52"/>
    <mergeCell ref="C54:D54"/>
    <mergeCell ref="E54:F54"/>
    <mergeCell ref="G54:P54"/>
    <mergeCell ref="Q54:R54"/>
    <mergeCell ref="D55:J55"/>
    <mergeCell ref="K55:L55"/>
    <mergeCell ref="B57:V57"/>
    <mergeCell ref="B78:V78"/>
    <mergeCell ref="B76:H76"/>
    <mergeCell ref="M76:P76"/>
    <mergeCell ref="I76:L76"/>
    <mergeCell ref="B77:H77"/>
    <mergeCell ref="M77:P77"/>
    <mergeCell ref="I77:L77"/>
    <mergeCell ref="B67:L67"/>
    <mergeCell ref="A73:M73"/>
    <mergeCell ref="B74:H74"/>
    <mergeCell ref="M74:P74"/>
    <mergeCell ref="I74:L74"/>
    <mergeCell ref="B75:H75"/>
    <mergeCell ref="M75:P75"/>
    <mergeCell ref="I75:L75"/>
    <mergeCell ref="N58:W67"/>
    <mergeCell ref="C64:E64"/>
    <mergeCell ref="I64:L64"/>
    <mergeCell ref="C66:E66"/>
    <mergeCell ref="I66:L66"/>
    <mergeCell ref="C58:E58"/>
    <mergeCell ref="F63:G63"/>
    <mergeCell ref="I63:L63"/>
    <mergeCell ref="F64:G64"/>
    <mergeCell ref="F30:G30"/>
    <mergeCell ref="I30:L30"/>
    <mergeCell ref="C31:E31"/>
    <mergeCell ref="F31:G31"/>
    <mergeCell ref="I31:L31"/>
    <mergeCell ref="B59:B60"/>
    <mergeCell ref="B61:B62"/>
    <mergeCell ref="B63:B64"/>
    <mergeCell ref="C60:E60"/>
    <mergeCell ref="F60:G60"/>
    <mergeCell ref="I60:L60"/>
    <mergeCell ref="C62:E62"/>
  </mergeCells>
  <phoneticPr fontId="4"/>
  <dataValidations count="5">
    <dataValidation type="list" allowBlank="1" showInputMessage="1" showErrorMessage="1" sqref="I75:L77 L39:M39 L16:U24" xr:uid="{00000000-0002-0000-0A00-000000000000}">
      <formula1>B.○か空白</formula1>
    </dataValidation>
    <dataValidation type="whole" imeMode="off" operator="greaterThanOrEqual" allowBlank="1" showInputMessage="1" showErrorMessage="1" error="小数点以下を切り捨て、整数で入力してください。" sqref="C100:C101 K110 C32:E32 K112 J100 G100:I101 K106 K108 C30:E30 C28:E28 C64:E64 C60:E60 C62:E62" xr:uid="{00000000-0002-0000-0A00-000001000000}">
      <formula1>0</formula1>
    </dataValidation>
    <dataValidation imeMode="off" allowBlank="1" showInputMessage="1" showErrorMessage="1" sqref="M75:O77 C33 C65 J71 M71:O71" xr:uid="{00000000-0002-0000-0A00-000002000000}"/>
    <dataValidation type="list" allowBlank="1" showInputMessage="1" showErrorMessage="1" sqref="N5:O10" xr:uid="{06D576E3-DFFD-45BB-997E-7C78D7F670D1}">
      <formula1>$Z$5:$Z$6</formula1>
    </dataValidation>
    <dataValidation type="whole" operator="greaterThanOrEqual" allowBlank="1" showInputMessage="1" showErrorMessage="1" error="小数点以下を切り捨て、整数で記入してください。" sqref="C27:E27 C29:E29 C31:E31 C59:E59 C61:E61 C63:E63" xr:uid="{880F2FAE-B0C0-4850-9F7B-A23F9E7AEF84}">
      <formula1>0</formula1>
    </dataValidation>
  </dataValidations>
  <printOptions horizontalCentered="1"/>
  <pageMargins left="0.59055118110236227" right="0.31496062992125984" top="0.55118110236220474" bottom="0.35433070866141736" header="0.31496062992125984" footer="0.31496062992125984"/>
  <pageSetup paperSize="9" scale="85" fitToWidth="0" fitToHeight="0" orientation="portrait" r:id="rId1"/>
  <rowBreaks count="2" manualBreakCount="2">
    <brk id="36" max="22" man="1"/>
    <brk id="79"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67DA-A52E-4CB2-8BB4-B43BB1E7DE9A}">
  <sheetPr>
    <tabColor rgb="FFFFFF00"/>
  </sheetPr>
  <dimension ref="A1:Z26"/>
  <sheetViews>
    <sheetView showGridLines="0" view="pageBreakPreview" zoomScale="85" zoomScaleNormal="100" zoomScaleSheetLayoutView="85" workbookViewId="0">
      <selection activeCell="AG32" sqref="AG32"/>
    </sheetView>
  </sheetViews>
  <sheetFormatPr defaultColWidth="8.6328125" defaultRowHeight="18" customHeight="1" x14ac:dyDescent="0.2"/>
  <cols>
    <col min="1" max="1" width="3.26953125" style="1" customWidth="1"/>
    <col min="2" max="2" width="4.6328125" style="1" customWidth="1"/>
    <col min="3" max="22" width="5.90625" style="1" customWidth="1"/>
    <col min="23" max="61" width="4.6328125" style="1" customWidth="1"/>
    <col min="62" max="16384" width="8.6328125" style="1"/>
  </cols>
  <sheetData>
    <row r="1" spans="1:26" s="338" customFormat="1" ht="23.25" customHeight="1" x14ac:dyDescent="0.2">
      <c r="A1" s="337"/>
      <c r="B1" s="337" t="s">
        <v>577</v>
      </c>
      <c r="C1" s="337"/>
      <c r="D1" s="337"/>
      <c r="E1" s="337"/>
      <c r="F1" s="337"/>
      <c r="G1" s="337"/>
      <c r="H1" s="337"/>
      <c r="I1" s="337"/>
      <c r="J1" s="337"/>
      <c r="K1" s="337"/>
      <c r="L1" s="337"/>
      <c r="M1" s="337"/>
      <c r="N1" s="337"/>
      <c r="O1" s="337"/>
      <c r="P1" s="337"/>
      <c r="Q1" s="337"/>
      <c r="R1" s="337"/>
      <c r="S1" s="337"/>
      <c r="T1" s="337"/>
      <c r="U1" s="337"/>
      <c r="V1" s="337"/>
      <c r="W1" s="337"/>
      <c r="X1" s="337"/>
      <c r="Y1" s="337"/>
      <c r="Z1" s="337"/>
    </row>
    <row r="2" spans="1:26" s="338" customFormat="1" ht="23.25" customHeight="1" x14ac:dyDescent="0.2">
      <c r="A2" s="337"/>
      <c r="B2" s="339" t="s">
        <v>578</v>
      </c>
      <c r="C2" s="339"/>
      <c r="D2" s="339"/>
      <c r="E2" s="339"/>
      <c r="F2" s="339"/>
      <c r="G2" s="339"/>
      <c r="H2" s="339"/>
      <c r="I2" s="339"/>
      <c r="J2" s="340"/>
      <c r="K2" s="340"/>
      <c r="L2" s="337"/>
      <c r="M2" s="337"/>
      <c r="N2" s="337"/>
      <c r="O2" s="337"/>
      <c r="P2" s="337"/>
      <c r="Q2" s="337"/>
      <c r="R2" s="337"/>
      <c r="S2" s="337"/>
      <c r="T2" s="337"/>
      <c r="U2" s="337"/>
      <c r="V2" s="337"/>
      <c r="W2" s="337"/>
      <c r="X2" s="337"/>
      <c r="Y2" s="337"/>
      <c r="Z2" s="337"/>
    </row>
    <row r="3" spans="1:26" s="338" customFormat="1" ht="14" x14ac:dyDescent="0.2">
      <c r="A3" s="337"/>
      <c r="B3" s="337"/>
      <c r="C3" s="341"/>
      <c r="D3" s="337"/>
      <c r="E3" s="337"/>
      <c r="F3" s="340"/>
      <c r="G3" s="337"/>
      <c r="H3" s="337"/>
      <c r="I3" s="342"/>
      <c r="J3" s="342"/>
      <c r="K3" s="342"/>
      <c r="L3" s="342"/>
      <c r="M3" s="337"/>
      <c r="N3" s="337"/>
      <c r="O3" s="337"/>
      <c r="P3" s="337"/>
      <c r="Q3" s="337"/>
      <c r="R3" s="337"/>
      <c r="S3" s="337"/>
      <c r="T3" s="337"/>
      <c r="U3" s="337"/>
      <c r="V3" s="337"/>
      <c r="W3" s="337"/>
      <c r="X3" s="337"/>
      <c r="Y3" s="337"/>
      <c r="Z3" s="337"/>
    </row>
    <row r="4" spans="1:26" s="338" customFormat="1" ht="20.5" customHeight="1" x14ac:dyDescent="0.2">
      <c r="A4" s="337"/>
      <c r="B4" s="343" t="s">
        <v>579</v>
      </c>
      <c r="C4" s="341"/>
      <c r="D4" s="337"/>
      <c r="E4" s="337"/>
      <c r="F4" s="340"/>
      <c r="G4" s="337"/>
      <c r="H4" s="337"/>
      <c r="I4" s="342"/>
      <c r="J4" s="342"/>
      <c r="K4" s="342"/>
      <c r="L4" s="342"/>
      <c r="M4" s="337"/>
      <c r="N4" s="337"/>
      <c r="O4" s="337"/>
      <c r="P4" s="337"/>
      <c r="Q4" s="337"/>
      <c r="R4" s="337"/>
      <c r="S4" s="337"/>
      <c r="T4" s="337"/>
      <c r="U4" s="337"/>
      <c r="V4" s="337"/>
      <c r="W4" s="337"/>
      <c r="X4" s="337"/>
      <c r="Y4" s="337"/>
      <c r="Z4" s="337"/>
    </row>
    <row r="5" spans="1:26" s="338" customFormat="1" ht="20.5" customHeight="1" x14ac:dyDescent="0.2">
      <c r="A5" s="337"/>
      <c r="C5" s="890" t="s">
        <v>472</v>
      </c>
      <c r="D5" s="890"/>
      <c r="E5" s="890"/>
      <c r="F5" s="891" t="s">
        <v>473</v>
      </c>
      <c r="G5" s="891"/>
      <c r="H5" s="891"/>
      <c r="I5" s="342"/>
      <c r="J5" s="338" t="s">
        <v>580</v>
      </c>
      <c r="P5" s="337"/>
      <c r="Q5" s="337"/>
      <c r="R5" s="337"/>
      <c r="S5" s="337"/>
      <c r="T5" s="337"/>
      <c r="U5" s="337"/>
      <c r="V5" s="337"/>
      <c r="W5" s="337"/>
      <c r="X5" s="337"/>
      <c r="Y5" s="337"/>
      <c r="Z5" s="337"/>
    </row>
    <row r="6" spans="1:26" s="338" customFormat="1" ht="30" customHeight="1" x14ac:dyDescent="0.2">
      <c r="A6" s="337"/>
      <c r="C6" s="892"/>
      <c r="D6" s="893"/>
      <c r="E6" s="88" t="s">
        <v>7</v>
      </c>
      <c r="F6" s="894"/>
      <c r="G6" s="895"/>
      <c r="H6" s="88" t="s">
        <v>7</v>
      </c>
      <c r="I6" s="342"/>
      <c r="P6" s="337"/>
      <c r="Q6" s="337"/>
      <c r="R6" s="337"/>
      <c r="S6" s="337"/>
      <c r="T6" s="337"/>
      <c r="U6" s="337"/>
      <c r="V6" s="337"/>
      <c r="W6" s="337"/>
      <c r="X6" s="337"/>
      <c r="Y6" s="337"/>
      <c r="Z6" s="337"/>
    </row>
    <row r="7" spans="1:26" s="338" customFormat="1" ht="14" x14ac:dyDescent="0.2">
      <c r="A7" s="337"/>
      <c r="B7" s="341"/>
      <c r="C7" s="341"/>
      <c r="D7" s="337"/>
      <c r="E7" s="337"/>
      <c r="F7" s="340"/>
      <c r="G7" s="337"/>
      <c r="H7" s="337"/>
      <c r="I7" s="342"/>
      <c r="J7" s="342"/>
      <c r="K7" s="342"/>
      <c r="L7" s="342"/>
      <c r="M7" s="337"/>
      <c r="N7" s="337"/>
      <c r="O7" s="337"/>
      <c r="P7" s="337"/>
      <c r="Q7" s="337"/>
      <c r="R7" s="337"/>
      <c r="S7" s="337"/>
      <c r="T7" s="337"/>
      <c r="U7" s="337"/>
      <c r="V7" s="337"/>
      <c r="W7" s="337"/>
      <c r="X7" s="337"/>
      <c r="Y7" s="337"/>
      <c r="Z7" s="337"/>
    </row>
    <row r="8" spans="1:26" s="344" customFormat="1" ht="19.5" customHeight="1" x14ac:dyDescent="0.2">
      <c r="A8" s="343"/>
      <c r="B8" s="343" t="s">
        <v>581</v>
      </c>
      <c r="C8" s="343"/>
      <c r="D8" s="343"/>
      <c r="E8" s="343"/>
      <c r="F8" s="343"/>
      <c r="G8" s="343"/>
      <c r="H8" s="343"/>
      <c r="I8" s="343"/>
      <c r="J8" s="343"/>
      <c r="K8" s="343"/>
      <c r="L8" s="343"/>
      <c r="M8" s="343"/>
      <c r="N8" s="343"/>
      <c r="O8" s="343"/>
      <c r="P8" s="343"/>
      <c r="Q8" s="343"/>
      <c r="R8" s="343"/>
      <c r="S8" s="343"/>
      <c r="T8" s="343"/>
      <c r="U8" s="343"/>
      <c r="V8" s="343"/>
      <c r="W8" s="343"/>
      <c r="X8" s="343"/>
      <c r="Y8" s="343"/>
      <c r="Z8" s="343"/>
    </row>
    <row r="9" spans="1:26" s="338" customFormat="1" ht="15" customHeight="1" x14ac:dyDescent="0.2">
      <c r="A9" s="337"/>
      <c r="B9" s="337"/>
      <c r="C9" s="889" t="s">
        <v>582</v>
      </c>
      <c r="D9" s="889"/>
      <c r="E9" s="889"/>
      <c r="F9" s="889"/>
      <c r="G9" s="889"/>
      <c r="H9" s="889"/>
      <c r="I9" s="889"/>
      <c r="J9" s="889"/>
      <c r="K9" s="889"/>
      <c r="L9" s="889"/>
      <c r="M9" s="889" t="s">
        <v>583</v>
      </c>
      <c r="N9" s="889"/>
      <c r="O9" s="889"/>
      <c r="P9" s="889"/>
      <c r="Q9" s="889"/>
      <c r="R9" s="889"/>
      <c r="S9" s="889"/>
      <c r="T9" s="889"/>
      <c r="U9" s="889"/>
      <c r="V9" s="889"/>
      <c r="W9" s="337"/>
      <c r="X9" s="337"/>
      <c r="Y9" s="337"/>
      <c r="Z9" s="337"/>
    </row>
    <row r="10" spans="1:26" s="338" customFormat="1" ht="15" customHeight="1" x14ac:dyDescent="0.2">
      <c r="A10" s="337"/>
      <c r="B10" s="337"/>
      <c r="C10" s="889"/>
      <c r="D10" s="889"/>
      <c r="E10" s="889"/>
      <c r="F10" s="889"/>
      <c r="G10" s="889"/>
      <c r="H10" s="889"/>
      <c r="I10" s="889"/>
      <c r="J10" s="889"/>
      <c r="K10" s="889"/>
      <c r="L10" s="889"/>
      <c r="M10" s="889"/>
      <c r="N10" s="889"/>
      <c r="O10" s="889"/>
      <c r="P10" s="889"/>
      <c r="Q10" s="889"/>
      <c r="R10" s="889"/>
      <c r="S10" s="889"/>
      <c r="T10" s="889"/>
      <c r="U10" s="889"/>
      <c r="V10" s="889"/>
      <c r="W10" s="337"/>
      <c r="X10" s="337"/>
      <c r="Y10" s="337"/>
      <c r="Z10" s="337"/>
    </row>
    <row r="11" spans="1:26" s="338" customFormat="1" ht="15" customHeight="1" x14ac:dyDescent="0.2">
      <c r="A11" s="337"/>
      <c r="B11" s="337"/>
      <c r="C11" s="889"/>
      <c r="D11" s="889"/>
      <c r="E11" s="889"/>
      <c r="F11" s="889"/>
      <c r="G11" s="889"/>
      <c r="H11" s="889"/>
      <c r="I11" s="889"/>
      <c r="J11" s="889"/>
      <c r="K11" s="889"/>
      <c r="L11" s="889"/>
      <c r="M11" s="889"/>
      <c r="N11" s="889"/>
      <c r="O11" s="889"/>
      <c r="P11" s="889"/>
      <c r="Q11" s="889"/>
      <c r="R11" s="889"/>
      <c r="S11" s="889"/>
      <c r="T11" s="889"/>
      <c r="U11" s="889"/>
      <c r="V11" s="889"/>
      <c r="W11" s="337"/>
      <c r="X11" s="337"/>
      <c r="Y11" s="337"/>
      <c r="Z11" s="337"/>
    </row>
    <row r="12" spans="1:26" s="338" customFormat="1" ht="24.75" customHeight="1" x14ac:dyDescent="0.2">
      <c r="A12" s="337"/>
      <c r="B12" s="337"/>
      <c r="C12" s="898" t="s">
        <v>584</v>
      </c>
      <c r="D12" s="898"/>
      <c r="E12" s="898"/>
      <c r="F12" s="898"/>
      <c r="G12" s="898"/>
      <c r="H12" s="898" t="s">
        <v>585</v>
      </c>
      <c r="I12" s="898"/>
      <c r="J12" s="898"/>
      <c r="K12" s="898"/>
      <c r="L12" s="898"/>
      <c r="M12" s="898" t="s">
        <v>586</v>
      </c>
      <c r="N12" s="898"/>
      <c r="O12" s="898"/>
      <c r="P12" s="898"/>
      <c r="Q12" s="898"/>
      <c r="R12" s="898" t="s">
        <v>587</v>
      </c>
      <c r="S12" s="898"/>
      <c r="T12" s="898"/>
      <c r="U12" s="898"/>
      <c r="V12" s="898"/>
      <c r="W12" s="337"/>
      <c r="X12" s="337"/>
      <c r="Y12" s="337"/>
      <c r="Z12" s="337"/>
    </row>
    <row r="13" spans="1:26" s="338" customFormat="1" ht="24.75" customHeight="1" x14ac:dyDescent="0.2">
      <c r="A13" s="337"/>
      <c r="B13" s="337"/>
      <c r="C13" s="899"/>
      <c r="D13" s="899"/>
      <c r="E13" s="899"/>
      <c r="F13" s="899"/>
      <c r="G13" s="899"/>
      <c r="H13" s="896"/>
      <c r="I13" s="897"/>
      <c r="J13" s="345" t="s">
        <v>588</v>
      </c>
      <c r="K13" s="896"/>
      <c r="L13" s="897"/>
      <c r="M13" s="900"/>
      <c r="N13" s="900"/>
      <c r="O13" s="900"/>
      <c r="P13" s="900"/>
      <c r="Q13" s="900"/>
      <c r="R13" s="896"/>
      <c r="S13" s="897"/>
      <c r="T13" s="345" t="s">
        <v>588</v>
      </c>
      <c r="U13" s="896"/>
      <c r="V13" s="897"/>
      <c r="W13" s="337"/>
      <c r="X13" s="337"/>
      <c r="Y13" s="337"/>
      <c r="Z13" s="337"/>
    </row>
    <row r="14" spans="1:26" s="338" customFormat="1" ht="24.75" customHeight="1" x14ac:dyDescent="0.2">
      <c r="A14" s="337"/>
      <c r="B14" s="337"/>
      <c r="C14" s="899"/>
      <c r="D14" s="899"/>
      <c r="E14" s="899"/>
      <c r="F14" s="899"/>
      <c r="G14" s="899"/>
      <c r="H14" s="896"/>
      <c r="I14" s="897"/>
      <c r="J14" s="345" t="s">
        <v>588</v>
      </c>
      <c r="K14" s="896"/>
      <c r="L14" s="897"/>
      <c r="M14" s="900"/>
      <c r="N14" s="900"/>
      <c r="O14" s="900"/>
      <c r="P14" s="900"/>
      <c r="Q14" s="900"/>
      <c r="R14" s="896"/>
      <c r="S14" s="897"/>
      <c r="T14" s="345" t="s">
        <v>588</v>
      </c>
      <c r="U14" s="896"/>
      <c r="V14" s="897"/>
      <c r="W14" s="337"/>
      <c r="X14" s="337"/>
      <c r="Y14" s="337"/>
      <c r="Z14" s="337"/>
    </row>
    <row r="15" spans="1:26" s="338" customFormat="1" ht="24.75" customHeight="1" x14ac:dyDescent="0.2">
      <c r="A15" s="337"/>
      <c r="B15" s="337"/>
      <c r="C15" s="899"/>
      <c r="D15" s="899"/>
      <c r="E15" s="899"/>
      <c r="F15" s="899"/>
      <c r="G15" s="899"/>
      <c r="H15" s="896"/>
      <c r="I15" s="897"/>
      <c r="J15" s="345" t="s">
        <v>588</v>
      </c>
      <c r="K15" s="896"/>
      <c r="L15" s="897"/>
      <c r="M15" s="900"/>
      <c r="N15" s="900"/>
      <c r="O15" s="900"/>
      <c r="P15" s="900"/>
      <c r="Q15" s="900"/>
      <c r="R15" s="896"/>
      <c r="S15" s="897"/>
      <c r="T15" s="345" t="s">
        <v>588</v>
      </c>
      <c r="U15" s="896"/>
      <c r="V15" s="897"/>
      <c r="W15" s="337"/>
      <c r="X15" s="337"/>
      <c r="Y15" s="337"/>
      <c r="Z15" s="337"/>
    </row>
    <row r="16" spans="1:26" s="338" customFormat="1" ht="24.75" customHeight="1" x14ac:dyDescent="0.2">
      <c r="A16" s="337"/>
      <c r="B16" s="337"/>
      <c r="C16" s="899"/>
      <c r="D16" s="899"/>
      <c r="E16" s="899"/>
      <c r="F16" s="899"/>
      <c r="G16" s="899"/>
      <c r="H16" s="896"/>
      <c r="I16" s="897"/>
      <c r="J16" s="345" t="s">
        <v>588</v>
      </c>
      <c r="K16" s="896"/>
      <c r="L16" s="897"/>
      <c r="M16" s="900"/>
      <c r="N16" s="900"/>
      <c r="O16" s="900"/>
      <c r="P16" s="900"/>
      <c r="Q16" s="900"/>
      <c r="R16" s="896"/>
      <c r="S16" s="897"/>
      <c r="T16" s="345" t="s">
        <v>588</v>
      </c>
      <c r="U16" s="896"/>
      <c r="V16" s="897"/>
      <c r="W16" s="337"/>
      <c r="X16" s="337"/>
      <c r="Y16" s="337"/>
      <c r="Z16" s="337"/>
    </row>
    <row r="17" spans="1:26" s="338" customFormat="1" ht="24.75" customHeight="1" x14ac:dyDescent="0.2">
      <c r="A17" s="337"/>
      <c r="B17" s="337"/>
      <c r="C17" s="899"/>
      <c r="D17" s="899"/>
      <c r="E17" s="899"/>
      <c r="F17" s="899"/>
      <c r="G17" s="899"/>
      <c r="H17" s="896"/>
      <c r="I17" s="897"/>
      <c r="J17" s="345" t="s">
        <v>588</v>
      </c>
      <c r="K17" s="896"/>
      <c r="L17" s="897"/>
      <c r="M17" s="900"/>
      <c r="N17" s="900"/>
      <c r="O17" s="900"/>
      <c r="P17" s="900"/>
      <c r="Q17" s="900"/>
      <c r="R17" s="896"/>
      <c r="S17" s="897"/>
      <c r="T17" s="345" t="s">
        <v>588</v>
      </c>
      <c r="U17" s="896"/>
      <c r="V17" s="897"/>
      <c r="W17" s="337"/>
      <c r="X17" s="337"/>
      <c r="Y17" s="337"/>
      <c r="Z17" s="337"/>
    </row>
    <row r="18" spans="1:26" s="338" customFormat="1" ht="24.75" customHeight="1" x14ac:dyDescent="0.2">
      <c r="A18" s="337"/>
      <c r="B18" s="337"/>
      <c r="C18" s="899"/>
      <c r="D18" s="899"/>
      <c r="E18" s="899"/>
      <c r="F18" s="899"/>
      <c r="G18" s="899"/>
      <c r="H18" s="896"/>
      <c r="I18" s="897"/>
      <c r="J18" s="345" t="s">
        <v>588</v>
      </c>
      <c r="K18" s="896"/>
      <c r="L18" s="897"/>
      <c r="M18" s="900"/>
      <c r="N18" s="900"/>
      <c r="O18" s="900"/>
      <c r="P18" s="900"/>
      <c r="Q18" s="900"/>
      <c r="R18" s="896"/>
      <c r="S18" s="897"/>
      <c r="T18" s="345" t="s">
        <v>588</v>
      </c>
      <c r="U18" s="896"/>
      <c r="V18" s="897"/>
      <c r="W18" s="337"/>
      <c r="X18" s="337"/>
      <c r="Y18" s="337"/>
      <c r="Z18" s="337"/>
    </row>
    <row r="19" spans="1:26" s="338" customFormat="1" ht="24.75" customHeight="1" x14ac:dyDescent="0.2">
      <c r="A19" s="337"/>
      <c r="B19" s="337"/>
      <c r="C19" s="899"/>
      <c r="D19" s="899"/>
      <c r="E19" s="899"/>
      <c r="F19" s="899"/>
      <c r="G19" s="899"/>
      <c r="H19" s="896"/>
      <c r="I19" s="897"/>
      <c r="J19" s="345" t="s">
        <v>588</v>
      </c>
      <c r="K19" s="896"/>
      <c r="L19" s="897"/>
      <c r="M19" s="900"/>
      <c r="N19" s="900"/>
      <c r="O19" s="900"/>
      <c r="P19" s="900"/>
      <c r="Q19" s="900"/>
      <c r="R19" s="896"/>
      <c r="S19" s="897"/>
      <c r="T19" s="345" t="s">
        <v>588</v>
      </c>
      <c r="U19" s="896"/>
      <c r="V19" s="897"/>
      <c r="W19" s="337"/>
      <c r="X19" s="337"/>
      <c r="Y19" s="337"/>
      <c r="Z19" s="337"/>
    </row>
    <row r="20" spans="1:26" s="338" customFormat="1" ht="24.75" customHeight="1" x14ac:dyDescent="0.2">
      <c r="A20" s="337"/>
      <c r="B20" s="337"/>
      <c r="C20" s="899"/>
      <c r="D20" s="899"/>
      <c r="E20" s="899"/>
      <c r="F20" s="899"/>
      <c r="G20" s="899"/>
      <c r="H20" s="896"/>
      <c r="I20" s="897"/>
      <c r="J20" s="345" t="s">
        <v>588</v>
      </c>
      <c r="K20" s="896"/>
      <c r="L20" s="897"/>
      <c r="M20" s="900"/>
      <c r="N20" s="900"/>
      <c r="O20" s="900"/>
      <c r="P20" s="900"/>
      <c r="Q20" s="900"/>
      <c r="R20" s="896"/>
      <c r="S20" s="897"/>
      <c r="T20" s="345" t="s">
        <v>588</v>
      </c>
      <c r="U20" s="896"/>
      <c r="V20" s="897"/>
      <c r="W20" s="337"/>
      <c r="X20" s="337"/>
      <c r="Y20" s="337"/>
      <c r="Z20" s="337"/>
    </row>
    <row r="21" spans="1:26" s="338" customFormat="1" ht="31.5" customHeight="1" x14ac:dyDescent="0.2">
      <c r="A21" s="337"/>
      <c r="B21" s="337"/>
      <c r="C21" s="899"/>
      <c r="D21" s="899"/>
      <c r="E21" s="899"/>
      <c r="F21" s="899"/>
      <c r="G21" s="899"/>
      <c r="H21" s="896"/>
      <c r="I21" s="897"/>
      <c r="J21" s="345" t="s">
        <v>588</v>
      </c>
      <c r="K21" s="896"/>
      <c r="L21" s="897"/>
      <c r="M21" s="900"/>
      <c r="N21" s="900"/>
      <c r="O21" s="900"/>
      <c r="P21" s="900"/>
      <c r="Q21" s="900"/>
      <c r="R21" s="896"/>
      <c r="S21" s="897"/>
      <c r="T21" s="345" t="s">
        <v>588</v>
      </c>
      <c r="U21" s="896"/>
      <c r="V21" s="897"/>
      <c r="W21" s="337"/>
      <c r="X21" s="337"/>
      <c r="Y21" s="337"/>
      <c r="Z21" s="337"/>
    </row>
    <row r="22" spans="1:26" s="338" customFormat="1" ht="24.75" customHeight="1" x14ac:dyDescent="0.2">
      <c r="A22" s="337"/>
      <c r="B22" s="337"/>
      <c r="C22" s="899"/>
      <c r="D22" s="899"/>
      <c r="E22" s="899"/>
      <c r="F22" s="899"/>
      <c r="G22" s="899"/>
      <c r="H22" s="896"/>
      <c r="I22" s="897"/>
      <c r="J22" s="345" t="s">
        <v>588</v>
      </c>
      <c r="K22" s="896"/>
      <c r="L22" s="897"/>
      <c r="M22" s="900"/>
      <c r="N22" s="900"/>
      <c r="O22" s="900"/>
      <c r="P22" s="900"/>
      <c r="Q22" s="900"/>
      <c r="R22" s="896"/>
      <c r="S22" s="897"/>
      <c r="T22" s="345" t="s">
        <v>588</v>
      </c>
      <c r="U22" s="896"/>
      <c r="V22" s="897"/>
      <c r="W22" s="337"/>
      <c r="X22" s="337"/>
      <c r="Y22" s="337"/>
      <c r="Z22" s="337"/>
    </row>
    <row r="23" spans="1:26" s="338" customFormat="1" ht="24.75" customHeight="1" x14ac:dyDescent="0.2">
      <c r="A23" s="337"/>
      <c r="B23" s="337"/>
      <c r="C23" s="899"/>
      <c r="D23" s="899"/>
      <c r="E23" s="899"/>
      <c r="F23" s="899"/>
      <c r="G23" s="899"/>
      <c r="H23" s="896"/>
      <c r="I23" s="897"/>
      <c r="J23" s="345" t="s">
        <v>588</v>
      </c>
      <c r="K23" s="896"/>
      <c r="L23" s="897"/>
      <c r="M23" s="900"/>
      <c r="N23" s="900"/>
      <c r="O23" s="900"/>
      <c r="P23" s="900"/>
      <c r="Q23" s="900"/>
      <c r="R23" s="896"/>
      <c r="S23" s="897"/>
      <c r="T23" s="345" t="s">
        <v>588</v>
      </c>
      <c r="U23" s="896"/>
      <c r="V23" s="897"/>
      <c r="W23" s="337"/>
      <c r="X23" s="337"/>
      <c r="Y23" s="337"/>
      <c r="Z23" s="337"/>
    </row>
    <row r="24" spans="1:26" s="338" customFormat="1" ht="24.75" customHeight="1" x14ac:dyDescent="0.2">
      <c r="A24" s="337"/>
      <c r="B24" s="337"/>
      <c r="C24" s="899"/>
      <c r="D24" s="899"/>
      <c r="E24" s="899"/>
      <c r="F24" s="899"/>
      <c r="G24" s="899"/>
      <c r="H24" s="896"/>
      <c r="I24" s="897"/>
      <c r="J24" s="345" t="s">
        <v>588</v>
      </c>
      <c r="K24" s="896"/>
      <c r="L24" s="897"/>
      <c r="M24" s="900"/>
      <c r="N24" s="900"/>
      <c r="O24" s="900"/>
      <c r="P24" s="900"/>
      <c r="Q24" s="900"/>
      <c r="R24" s="896"/>
      <c r="S24" s="897"/>
      <c r="T24" s="345" t="s">
        <v>588</v>
      </c>
      <c r="U24" s="896"/>
      <c r="V24" s="897"/>
      <c r="W24" s="337"/>
      <c r="X24" s="337"/>
      <c r="Y24" s="337"/>
      <c r="Z24" s="337"/>
    </row>
    <row r="25" spans="1:26" s="338" customFormat="1" ht="15" customHeight="1" x14ac:dyDescent="0.2">
      <c r="A25" s="337"/>
      <c r="B25" s="337"/>
      <c r="C25" s="346" t="s">
        <v>589</v>
      </c>
      <c r="D25" s="337"/>
      <c r="E25" s="337"/>
      <c r="F25" s="337"/>
      <c r="G25" s="337"/>
      <c r="H25" s="337"/>
      <c r="I25" s="337"/>
      <c r="J25" s="337"/>
      <c r="K25" s="337"/>
      <c r="L25" s="337"/>
      <c r="M25" s="337"/>
      <c r="N25" s="337"/>
      <c r="O25" s="337"/>
      <c r="P25" s="337"/>
      <c r="Q25" s="337"/>
      <c r="R25" s="337"/>
      <c r="S25" s="337"/>
      <c r="T25" s="337"/>
      <c r="U25" s="337"/>
      <c r="V25" s="337"/>
      <c r="W25" s="337"/>
      <c r="X25" s="337"/>
      <c r="Y25" s="337"/>
      <c r="Z25" s="337"/>
    </row>
    <row r="26" spans="1:26" s="344" customFormat="1" ht="15" customHeight="1" x14ac:dyDescent="0.2">
      <c r="A26" s="343"/>
      <c r="B26" s="343"/>
      <c r="C26" s="346"/>
      <c r="D26" s="343"/>
      <c r="E26" s="343"/>
      <c r="F26" s="343"/>
      <c r="G26" s="343"/>
      <c r="H26" s="343"/>
      <c r="I26" s="343"/>
      <c r="J26" s="343"/>
      <c r="K26" s="343"/>
      <c r="L26" s="343"/>
      <c r="M26" s="343"/>
      <c r="N26" s="343"/>
      <c r="O26" s="343"/>
      <c r="P26" s="343"/>
      <c r="Q26" s="343"/>
      <c r="R26" s="343"/>
      <c r="S26" s="343"/>
      <c r="T26" s="343"/>
      <c r="U26" s="343"/>
      <c r="V26" s="343"/>
      <c r="W26" s="343"/>
      <c r="X26" s="343"/>
      <c r="Y26" s="343"/>
      <c r="Z26" s="343"/>
    </row>
  </sheetData>
  <dataConsolidate/>
  <mergeCells count="82">
    <mergeCell ref="U24:V24"/>
    <mergeCell ref="C23:G23"/>
    <mergeCell ref="H23:I23"/>
    <mergeCell ref="K23:L23"/>
    <mergeCell ref="M23:Q23"/>
    <mergeCell ref="R23:S23"/>
    <mergeCell ref="U23:V23"/>
    <mergeCell ref="C24:G24"/>
    <mergeCell ref="H24:I24"/>
    <mergeCell ref="K24:L24"/>
    <mergeCell ref="M24:Q24"/>
    <mergeCell ref="R24:S24"/>
    <mergeCell ref="U22:V22"/>
    <mergeCell ref="C21:G21"/>
    <mergeCell ref="H21:I21"/>
    <mergeCell ref="K21:L21"/>
    <mergeCell ref="M21:Q21"/>
    <mergeCell ref="R21:S21"/>
    <mergeCell ref="U21:V21"/>
    <mergeCell ref="C22:G22"/>
    <mergeCell ref="H22:I22"/>
    <mergeCell ref="K22:L22"/>
    <mergeCell ref="M22:Q22"/>
    <mergeCell ref="R22:S22"/>
    <mergeCell ref="U20:V20"/>
    <mergeCell ref="C19:G19"/>
    <mergeCell ref="H19:I19"/>
    <mergeCell ref="K19:L19"/>
    <mergeCell ref="M19:Q19"/>
    <mergeCell ref="R19:S19"/>
    <mergeCell ref="U19:V19"/>
    <mergeCell ref="C20:G20"/>
    <mergeCell ref="H20:I20"/>
    <mergeCell ref="K20:L20"/>
    <mergeCell ref="M20:Q20"/>
    <mergeCell ref="R20:S20"/>
    <mergeCell ref="U18:V18"/>
    <mergeCell ref="C17:G17"/>
    <mergeCell ref="H17:I17"/>
    <mergeCell ref="K17:L17"/>
    <mergeCell ref="M17:Q17"/>
    <mergeCell ref="R17:S17"/>
    <mergeCell ref="U17:V17"/>
    <mergeCell ref="C18:G18"/>
    <mergeCell ref="H18:I18"/>
    <mergeCell ref="K18:L18"/>
    <mergeCell ref="M18:Q18"/>
    <mergeCell ref="R18:S18"/>
    <mergeCell ref="U16:V16"/>
    <mergeCell ref="C15:G15"/>
    <mergeCell ref="H15:I15"/>
    <mergeCell ref="K15:L15"/>
    <mergeCell ref="M15:Q15"/>
    <mergeCell ref="R15:S15"/>
    <mergeCell ref="U15:V15"/>
    <mergeCell ref="C16:G16"/>
    <mergeCell ref="H16:I16"/>
    <mergeCell ref="K16:L16"/>
    <mergeCell ref="M16:Q16"/>
    <mergeCell ref="R16:S16"/>
    <mergeCell ref="U14:V14"/>
    <mergeCell ref="C12:G12"/>
    <mergeCell ref="H12:L12"/>
    <mergeCell ref="M12:Q12"/>
    <mergeCell ref="R12:V12"/>
    <mergeCell ref="C13:G13"/>
    <mergeCell ref="H13:I13"/>
    <mergeCell ref="K13:L13"/>
    <mergeCell ref="M13:Q13"/>
    <mergeCell ref="R13:S13"/>
    <mergeCell ref="U13:V13"/>
    <mergeCell ref="C14:G14"/>
    <mergeCell ref="H14:I14"/>
    <mergeCell ref="K14:L14"/>
    <mergeCell ref="M14:Q14"/>
    <mergeCell ref="R14:S14"/>
    <mergeCell ref="M9:V11"/>
    <mergeCell ref="C5:E5"/>
    <mergeCell ref="F5:H5"/>
    <mergeCell ref="C6:D6"/>
    <mergeCell ref="F6:G6"/>
    <mergeCell ref="C9:L11"/>
  </mergeCells>
  <phoneticPr fontId="4"/>
  <printOptions horizontalCentered="1"/>
  <pageMargins left="0.59055118110236227" right="0.31496062992125984" top="0.55118110236220474" bottom="0.35433070866141736" header="0.31496062992125984" footer="0.31496062992125984"/>
  <pageSetup paperSize="9" scale="57" orientation="landscape"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4D82A-B46E-40E8-A555-6820EA7A59E6}">
  <sheetPr>
    <tabColor rgb="FFFFFF00"/>
  </sheetPr>
  <dimension ref="A1:AK30"/>
  <sheetViews>
    <sheetView showGridLines="0" view="pageBreakPreview" zoomScale="85" zoomScaleNormal="100" zoomScaleSheetLayoutView="85" workbookViewId="0">
      <selection activeCell="Y27" sqref="Y27"/>
    </sheetView>
  </sheetViews>
  <sheetFormatPr defaultColWidth="8.6328125" defaultRowHeight="18" customHeight="1" x14ac:dyDescent="0.2"/>
  <cols>
    <col min="1" max="1" width="3.26953125" style="94" customWidth="1"/>
    <col min="2" max="4" width="5.81640625" style="94" customWidth="1"/>
    <col min="5" max="14" width="5.6328125" style="94" customWidth="1"/>
    <col min="15" max="15" width="4.08984375" style="94" customWidth="1"/>
    <col min="16" max="16" width="3" style="94" customWidth="1"/>
    <col min="17" max="17" width="2.6328125" style="94" customWidth="1"/>
    <col min="18" max="18" width="2.26953125" style="94" customWidth="1"/>
    <col min="19" max="20" width="4.26953125" style="94" customWidth="1"/>
    <col min="21" max="72" width="4.6328125" style="94" customWidth="1"/>
    <col min="73" max="16384" width="8.6328125" style="94"/>
  </cols>
  <sheetData>
    <row r="1" spans="1:37" s="349" customFormat="1" ht="15" customHeight="1" x14ac:dyDescent="0.2">
      <c r="A1" s="347"/>
      <c r="B1" s="347"/>
      <c r="C1" s="348"/>
      <c r="D1" s="348"/>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row>
    <row r="2" spans="1:37" ht="18" customHeight="1" x14ac:dyDescent="0.2">
      <c r="A2" s="180"/>
      <c r="B2" s="330" t="s">
        <v>590</v>
      </c>
      <c r="C2" s="329"/>
      <c r="D2" s="329"/>
      <c r="E2" s="329"/>
      <c r="F2" s="329"/>
      <c r="G2" s="350"/>
      <c r="H2" s="350"/>
      <c r="I2" s="350"/>
      <c r="J2" s="350"/>
      <c r="M2" s="329"/>
      <c r="N2" s="329"/>
      <c r="O2" s="329"/>
      <c r="P2" s="329"/>
      <c r="Q2" s="329"/>
    </row>
    <row r="3" spans="1:37" s="95" customFormat="1" ht="26.25" customHeight="1" x14ac:dyDescent="0.2">
      <c r="B3" s="558" t="s">
        <v>15</v>
      </c>
      <c r="C3" s="831"/>
      <c r="D3" s="559"/>
      <c r="E3" s="915" t="s">
        <v>591</v>
      </c>
      <c r="F3" s="916"/>
      <c r="G3" s="915" t="s">
        <v>592</v>
      </c>
      <c r="H3" s="916"/>
      <c r="I3" s="915" t="s">
        <v>593</v>
      </c>
      <c r="J3" s="916"/>
      <c r="K3" s="915" t="s">
        <v>594</v>
      </c>
      <c r="L3" s="916"/>
      <c r="M3" s="915" t="s">
        <v>595</v>
      </c>
      <c r="N3" s="916"/>
      <c r="O3" s="558" t="s">
        <v>24</v>
      </c>
      <c r="P3" s="831"/>
      <c r="Q3" s="831"/>
      <c r="R3" s="559"/>
      <c r="S3" s="558" t="s">
        <v>596</v>
      </c>
      <c r="T3" s="831"/>
      <c r="U3" s="559"/>
      <c r="V3" s="558" t="s">
        <v>597</v>
      </c>
      <c r="W3" s="831"/>
      <c r="X3" s="559"/>
      <c r="Y3" s="558" t="s">
        <v>598</v>
      </c>
      <c r="Z3" s="831"/>
      <c r="AA3" s="559"/>
      <c r="AB3" s="558" t="s">
        <v>599</v>
      </c>
      <c r="AC3" s="831"/>
      <c r="AD3" s="559"/>
      <c r="AE3" s="558" t="s">
        <v>600</v>
      </c>
      <c r="AF3" s="831"/>
      <c r="AG3" s="559"/>
      <c r="AH3" s="558" t="s">
        <v>49</v>
      </c>
      <c r="AI3" s="831"/>
      <c r="AJ3" s="831"/>
      <c r="AK3" s="559"/>
    </row>
    <row r="4" spans="1:37" s="95" customFormat="1" ht="37.9" customHeight="1" x14ac:dyDescent="0.2">
      <c r="B4" s="560"/>
      <c r="C4" s="832"/>
      <c r="D4" s="561"/>
      <c r="E4" s="917"/>
      <c r="F4" s="918"/>
      <c r="G4" s="917"/>
      <c r="H4" s="918"/>
      <c r="I4" s="917"/>
      <c r="J4" s="918"/>
      <c r="K4" s="917"/>
      <c r="L4" s="918"/>
      <c r="M4" s="917"/>
      <c r="N4" s="918"/>
      <c r="O4" s="560"/>
      <c r="P4" s="832"/>
      <c r="Q4" s="832"/>
      <c r="R4" s="561"/>
      <c r="S4" s="560"/>
      <c r="T4" s="832"/>
      <c r="U4" s="561"/>
      <c r="V4" s="560"/>
      <c r="W4" s="832"/>
      <c r="X4" s="561"/>
      <c r="Y4" s="560"/>
      <c r="Z4" s="832"/>
      <c r="AA4" s="561"/>
      <c r="AB4" s="560"/>
      <c r="AC4" s="832"/>
      <c r="AD4" s="561"/>
      <c r="AE4" s="560"/>
      <c r="AF4" s="832"/>
      <c r="AG4" s="561"/>
      <c r="AH4" s="560"/>
      <c r="AI4" s="832"/>
      <c r="AJ4" s="832"/>
      <c r="AK4" s="561"/>
    </row>
    <row r="5" spans="1:37" s="95" customFormat="1" ht="18.649999999999999" customHeight="1" x14ac:dyDescent="0.2">
      <c r="B5" s="558" t="s">
        <v>601</v>
      </c>
      <c r="C5" s="831"/>
      <c r="D5" s="559"/>
      <c r="E5" s="854"/>
      <c r="F5" s="856"/>
      <c r="G5" s="854"/>
      <c r="H5" s="856"/>
      <c r="I5" s="854"/>
      <c r="J5" s="856"/>
      <c r="K5" s="854"/>
      <c r="L5" s="856"/>
      <c r="M5" s="854"/>
      <c r="N5" s="856"/>
      <c r="O5" s="901">
        <v>800</v>
      </c>
      <c r="P5" s="902"/>
      <c r="Q5" s="905" t="s">
        <v>134</v>
      </c>
      <c r="R5" s="906"/>
      <c r="S5" s="909">
        <f>E5*O5/10</f>
        <v>0</v>
      </c>
      <c r="T5" s="910"/>
      <c r="U5" s="911"/>
      <c r="V5" s="909">
        <f>G5*O5/10</f>
        <v>0</v>
      </c>
      <c r="W5" s="910"/>
      <c r="X5" s="911"/>
      <c r="Y5" s="909">
        <f>I5*O5/10</f>
        <v>0</v>
      </c>
      <c r="Z5" s="910"/>
      <c r="AA5" s="911"/>
      <c r="AB5" s="909">
        <f>K5*O5/10</f>
        <v>0</v>
      </c>
      <c r="AC5" s="910"/>
      <c r="AD5" s="911"/>
      <c r="AE5" s="909">
        <f>M5*O5/10</f>
        <v>0</v>
      </c>
      <c r="AF5" s="910"/>
      <c r="AG5" s="911"/>
      <c r="AH5" s="919"/>
      <c r="AI5" s="920"/>
      <c r="AJ5" s="920"/>
      <c r="AK5" s="921"/>
    </row>
    <row r="6" spans="1:37" s="95" customFormat="1" ht="18.649999999999999" customHeight="1" x14ac:dyDescent="0.2">
      <c r="B6" s="560"/>
      <c r="C6" s="832"/>
      <c r="D6" s="561"/>
      <c r="E6" s="857"/>
      <c r="F6" s="859"/>
      <c r="G6" s="857"/>
      <c r="H6" s="859"/>
      <c r="I6" s="857"/>
      <c r="J6" s="859"/>
      <c r="K6" s="857"/>
      <c r="L6" s="859"/>
      <c r="M6" s="857"/>
      <c r="N6" s="859"/>
      <c r="O6" s="903"/>
      <c r="P6" s="904"/>
      <c r="Q6" s="907"/>
      <c r="R6" s="908"/>
      <c r="S6" s="912"/>
      <c r="T6" s="913"/>
      <c r="U6" s="914"/>
      <c r="V6" s="912"/>
      <c r="W6" s="913"/>
      <c r="X6" s="914"/>
      <c r="Y6" s="912"/>
      <c r="Z6" s="913"/>
      <c r="AA6" s="914"/>
      <c r="AB6" s="912"/>
      <c r="AC6" s="913"/>
      <c r="AD6" s="914"/>
      <c r="AE6" s="912"/>
      <c r="AF6" s="913"/>
      <c r="AG6" s="914"/>
      <c r="AH6" s="922"/>
      <c r="AI6" s="923"/>
      <c r="AJ6" s="923"/>
      <c r="AK6" s="924"/>
    </row>
    <row r="7" spans="1:37" s="95" customFormat="1" ht="18.649999999999999" customHeight="1" x14ac:dyDescent="0.2">
      <c r="B7" s="558" t="s">
        <v>602</v>
      </c>
      <c r="C7" s="831"/>
      <c r="D7" s="559"/>
      <c r="E7" s="854"/>
      <c r="F7" s="856"/>
      <c r="G7" s="854"/>
      <c r="H7" s="856"/>
      <c r="I7" s="854"/>
      <c r="J7" s="856"/>
      <c r="K7" s="854"/>
      <c r="L7" s="856"/>
      <c r="M7" s="854"/>
      <c r="N7" s="856"/>
      <c r="O7" s="901">
        <v>4000</v>
      </c>
      <c r="P7" s="902"/>
      <c r="Q7" s="905" t="s">
        <v>134</v>
      </c>
      <c r="R7" s="906"/>
      <c r="S7" s="909">
        <f>E7*O7/10</f>
        <v>0</v>
      </c>
      <c r="T7" s="910"/>
      <c r="U7" s="911"/>
      <c r="V7" s="909">
        <f>G7*O7/10</f>
        <v>0</v>
      </c>
      <c r="W7" s="910"/>
      <c r="X7" s="911"/>
      <c r="Y7" s="909">
        <f>I7*O7/10</f>
        <v>0</v>
      </c>
      <c r="Z7" s="910"/>
      <c r="AA7" s="911"/>
      <c r="AB7" s="909">
        <f>K7*O7/10</f>
        <v>0</v>
      </c>
      <c r="AC7" s="910"/>
      <c r="AD7" s="911"/>
      <c r="AE7" s="909">
        <f>M7*O7/10</f>
        <v>0</v>
      </c>
      <c r="AF7" s="910"/>
      <c r="AG7" s="911"/>
      <c r="AH7" s="919"/>
      <c r="AI7" s="920"/>
      <c r="AJ7" s="920"/>
      <c r="AK7" s="921"/>
    </row>
    <row r="8" spans="1:37" s="95" customFormat="1" ht="18.649999999999999" customHeight="1" x14ac:dyDescent="0.2">
      <c r="B8" s="560"/>
      <c r="C8" s="832"/>
      <c r="D8" s="561"/>
      <c r="E8" s="857"/>
      <c r="F8" s="859"/>
      <c r="G8" s="857"/>
      <c r="H8" s="859"/>
      <c r="I8" s="857"/>
      <c r="J8" s="859"/>
      <c r="K8" s="857"/>
      <c r="L8" s="859"/>
      <c r="M8" s="857"/>
      <c r="N8" s="859"/>
      <c r="O8" s="903"/>
      <c r="P8" s="904"/>
      <c r="Q8" s="907"/>
      <c r="R8" s="908"/>
      <c r="S8" s="912"/>
      <c r="T8" s="913"/>
      <c r="U8" s="914"/>
      <c r="V8" s="912"/>
      <c r="W8" s="913"/>
      <c r="X8" s="914"/>
      <c r="Y8" s="912"/>
      <c r="Z8" s="913"/>
      <c r="AA8" s="914"/>
      <c r="AB8" s="912"/>
      <c r="AC8" s="913"/>
      <c r="AD8" s="914"/>
      <c r="AE8" s="912"/>
      <c r="AF8" s="913"/>
      <c r="AG8" s="914"/>
      <c r="AH8" s="922"/>
      <c r="AI8" s="923"/>
      <c r="AJ8" s="923"/>
      <c r="AK8" s="924"/>
    </row>
    <row r="9" spans="1:37" s="95" customFormat="1" ht="18.649999999999999" customHeight="1" x14ac:dyDescent="0.2">
      <c r="B9" s="558" t="s">
        <v>603</v>
      </c>
      <c r="C9" s="831"/>
      <c r="D9" s="559"/>
      <c r="E9" s="854"/>
      <c r="F9" s="856"/>
      <c r="G9" s="854"/>
      <c r="H9" s="856"/>
      <c r="I9" s="854"/>
      <c r="J9" s="856"/>
      <c r="K9" s="854"/>
      <c r="L9" s="856"/>
      <c r="M9" s="854"/>
      <c r="N9" s="856"/>
      <c r="O9" s="901">
        <v>8000</v>
      </c>
      <c r="P9" s="902"/>
      <c r="Q9" s="905" t="s">
        <v>134</v>
      </c>
      <c r="R9" s="906"/>
      <c r="S9" s="909">
        <f>E9*O9/10</f>
        <v>0</v>
      </c>
      <c r="T9" s="910"/>
      <c r="U9" s="911"/>
      <c r="V9" s="909">
        <f>G9*O9/10</f>
        <v>0</v>
      </c>
      <c r="W9" s="910"/>
      <c r="X9" s="911"/>
      <c r="Y9" s="909">
        <f>I9*O9/10</f>
        <v>0</v>
      </c>
      <c r="Z9" s="910"/>
      <c r="AA9" s="911"/>
      <c r="AB9" s="909">
        <f>K9*O9/10</f>
        <v>0</v>
      </c>
      <c r="AC9" s="910"/>
      <c r="AD9" s="911"/>
      <c r="AE9" s="909">
        <f>M9*O9/10</f>
        <v>0</v>
      </c>
      <c r="AF9" s="910"/>
      <c r="AG9" s="911"/>
      <c r="AH9" s="919"/>
      <c r="AI9" s="920"/>
      <c r="AJ9" s="920"/>
      <c r="AK9" s="921"/>
    </row>
    <row r="10" spans="1:37" s="95" customFormat="1" ht="18.649999999999999" customHeight="1" x14ac:dyDescent="0.2">
      <c r="B10" s="560"/>
      <c r="C10" s="832"/>
      <c r="D10" s="561"/>
      <c r="E10" s="857"/>
      <c r="F10" s="859"/>
      <c r="G10" s="857"/>
      <c r="H10" s="859"/>
      <c r="I10" s="857"/>
      <c r="J10" s="859"/>
      <c r="K10" s="857"/>
      <c r="L10" s="859"/>
      <c r="M10" s="857"/>
      <c r="N10" s="859"/>
      <c r="O10" s="903"/>
      <c r="P10" s="904"/>
      <c r="Q10" s="907"/>
      <c r="R10" s="908"/>
      <c r="S10" s="912"/>
      <c r="T10" s="913"/>
      <c r="U10" s="914"/>
      <c r="V10" s="912"/>
      <c r="W10" s="913"/>
      <c r="X10" s="914"/>
      <c r="Y10" s="912"/>
      <c r="Z10" s="913"/>
      <c r="AA10" s="914"/>
      <c r="AB10" s="912"/>
      <c r="AC10" s="913"/>
      <c r="AD10" s="914"/>
      <c r="AE10" s="912"/>
      <c r="AF10" s="913"/>
      <c r="AG10" s="914"/>
      <c r="AH10" s="922"/>
      <c r="AI10" s="923"/>
      <c r="AJ10" s="923"/>
      <c r="AK10" s="924"/>
    </row>
    <row r="11" spans="1:37" s="95" customFormat="1" ht="18.649999999999999" customHeight="1" x14ac:dyDescent="0.2">
      <c r="B11" s="558" t="s">
        <v>604</v>
      </c>
      <c r="C11" s="831"/>
      <c r="D11" s="559"/>
      <c r="E11" s="854"/>
      <c r="F11" s="856"/>
      <c r="G11" s="854"/>
      <c r="H11" s="856"/>
      <c r="I11" s="854"/>
      <c r="J11" s="856"/>
      <c r="K11" s="854"/>
      <c r="L11" s="856"/>
      <c r="M11" s="854"/>
      <c r="N11" s="856"/>
      <c r="O11" s="901">
        <v>3000</v>
      </c>
      <c r="P11" s="902"/>
      <c r="Q11" s="905" t="s">
        <v>134</v>
      </c>
      <c r="R11" s="906"/>
      <c r="S11" s="909">
        <f>E11*O11/10</f>
        <v>0</v>
      </c>
      <c r="T11" s="910"/>
      <c r="U11" s="911"/>
      <c r="V11" s="909">
        <f>G11*O11/10</f>
        <v>0</v>
      </c>
      <c r="W11" s="910"/>
      <c r="X11" s="911"/>
      <c r="Y11" s="909">
        <f>I11*O11/10</f>
        <v>0</v>
      </c>
      <c r="Z11" s="910"/>
      <c r="AA11" s="911"/>
      <c r="AB11" s="909">
        <f>K11*O11/10</f>
        <v>0</v>
      </c>
      <c r="AC11" s="910"/>
      <c r="AD11" s="911"/>
      <c r="AE11" s="909">
        <f>M11*O11/10</f>
        <v>0</v>
      </c>
      <c r="AF11" s="910"/>
      <c r="AG11" s="911"/>
      <c r="AH11" s="919"/>
      <c r="AI11" s="920"/>
      <c r="AJ11" s="920"/>
      <c r="AK11" s="921"/>
    </row>
    <row r="12" spans="1:37" s="95" customFormat="1" ht="18.649999999999999" customHeight="1" x14ac:dyDescent="0.2">
      <c r="B12" s="560"/>
      <c r="C12" s="832"/>
      <c r="D12" s="561"/>
      <c r="E12" s="857"/>
      <c r="F12" s="859"/>
      <c r="G12" s="857"/>
      <c r="H12" s="859"/>
      <c r="I12" s="857"/>
      <c r="J12" s="859"/>
      <c r="K12" s="857"/>
      <c r="L12" s="859"/>
      <c r="M12" s="857"/>
      <c r="N12" s="859"/>
      <c r="O12" s="903"/>
      <c r="P12" s="904"/>
      <c r="Q12" s="907"/>
      <c r="R12" s="908"/>
      <c r="S12" s="912"/>
      <c r="T12" s="913"/>
      <c r="U12" s="914"/>
      <c r="V12" s="912"/>
      <c r="W12" s="913"/>
      <c r="X12" s="914"/>
      <c r="Y12" s="912"/>
      <c r="Z12" s="913"/>
      <c r="AA12" s="914"/>
      <c r="AB12" s="912"/>
      <c r="AC12" s="913"/>
      <c r="AD12" s="914"/>
      <c r="AE12" s="912"/>
      <c r="AF12" s="913"/>
      <c r="AG12" s="914"/>
      <c r="AH12" s="922"/>
      <c r="AI12" s="923"/>
      <c r="AJ12" s="923"/>
      <c r="AK12" s="924"/>
    </row>
    <row r="13" spans="1:37" s="95" customFormat="1" ht="18.649999999999999" customHeight="1" x14ac:dyDescent="0.2">
      <c r="B13" s="558" t="s">
        <v>605</v>
      </c>
      <c r="C13" s="831"/>
      <c r="D13" s="559"/>
      <c r="E13" s="854"/>
      <c r="F13" s="856"/>
      <c r="G13" s="854"/>
      <c r="H13" s="856"/>
      <c r="I13" s="854"/>
      <c r="J13" s="856"/>
      <c r="K13" s="854"/>
      <c r="L13" s="856"/>
      <c r="M13" s="854"/>
      <c r="N13" s="856"/>
      <c r="O13" s="901">
        <v>4000</v>
      </c>
      <c r="P13" s="902"/>
      <c r="Q13" s="905" t="s">
        <v>134</v>
      </c>
      <c r="R13" s="906"/>
      <c r="S13" s="909">
        <f>E13*O13/10</f>
        <v>0</v>
      </c>
      <c r="T13" s="910"/>
      <c r="U13" s="911"/>
      <c r="V13" s="909">
        <f>G13*O13/10</f>
        <v>0</v>
      </c>
      <c r="W13" s="910"/>
      <c r="X13" s="911"/>
      <c r="Y13" s="909">
        <f>I13*O13/10</f>
        <v>0</v>
      </c>
      <c r="Z13" s="910"/>
      <c r="AA13" s="911"/>
      <c r="AB13" s="909">
        <f>K13*O13/10</f>
        <v>0</v>
      </c>
      <c r="AC13" s="910"/>
      <c r="AD13" s="911"/>
      <c r="AE13" s="909">
        <f>M13*O13/10</f>
        <v>0</v>
      </c>
      <c r="AF13" s="910"/>
      <c r="AG13" s="911"/>
      <c r="AH13" s="919"/>
      <c r="AI13" s="920"/>
      <c r="AJ13" s="920"/>
      <c r="AK13" s="921"/>
    </row>
    <row r="14" spans="1:37" s="95" customFormat="1" ht="18.649999999999999" customHeight="1" x14ac:dyDescent="0.2">
      <c r="B14" s="560"/>
      <c r="C14" s="832"/>
      <c r="D14" s="561"/>
      <c r="E14" s="857"/>
      <c r="F14" s="859"/>
      <c r="G14" s="857"/>
      <c r="H14" s="859"/>
      <c r="I14" s="857"/>
      <c r="J14" s="859"/>
      <c r="K14" s="857"/>
      <c r="L14" s="859"/>
      <c r="M14" s="857"/>
      <c r="N14" s="859"/>
      <c r="O14" s="903"/>
      <c r="P14" s="904"/>
      <c r="Q14" s="907"/>
      <c r="R14" s="908"/>
      <c r="S14" s="912"/>
      <c r="T14" s="913"/>
      <c r="U14" s="914"/>
      <c r="V14" s="912"/>
      <c r="W14" s="913"/>
      <c r="X14" s="914"/>
      <c r="Y14" s="912"/>
      <c r="Z14" s="913"/>
      <c r="AA14" s="914"/>
      <c r="AB14" s="912"/>
      <c r="AC14" s="913"/>
      <c r="AD14" s="914"/>
      <c r="AE14" s="912"/>
      <c r="AF14" s="913"/>
      <c r="AG14" s="914"/>
      <c r="AH14" s="922"/>
      <c r="AI14" s="923"/>
      <c r="AJ14" s="923"/>
      <c r="AK14" s="924"/>
    </row>
    <row r="15" spans="1:37" s="95" customFormat="1" ht="18.649999999999999" customHeight="1" x14ac:dyDescent="0.2">
      <c r="B15" s="558" t="s">
        <v>606</v>
      </c>
      <c r="C15" s="831"/>
      <c r="D15" s="559"/>
      <c r="E15" s="854"/>
      <c r="F15" s="856"/>
      <c r="G15" s="854"/>
      <c r="H15" s="856"/>
      <c r="I15" s="854"/>
      <c r="J15" s="856"/>
      <c r="K15" s="854"/>
      <c r="L15" s="856"/>
      <c r="M15" s="854"/>
      <c r="N15" s="856"/>
      <c r="O15" s="901">
        <v>3000</v>
      </c>
      <c r="P15" s="902"/>
      <c r="Q15" s="905" t="s">
        <v>134</v>
      </c>
      <c r="R15" s="906"/>
      <c r="S15" s="909">
        <f>E15*O15/10</f>
        <v>0</v>
      </c>
      <c r="T15" s="910"/>
      <c r="U15" s="911"/>
      <c r="V15" s="909">
        <f>G15*O15/10</f>
        <v>0</v>
      </c>
      <c r="W15" s="910"/>
      <c r="X15" s="911"/>
      <c r="Y15" s="909">
        <f>I15*O15/10</f>
        <v>0</v>
      </c>
      <c r="Z15" s="910"/>
      <c r="AA15" s="911"/>
      <c r="AB15" s="909">
        <f>K15*O15/10</f>
        <v>0</v>
      </c>
      <c r="AC15" s="910"/>
      <c r="AD15" s="911"/>
      <c r="AE15" s="909">
        <f>M15*O15/10</f>
        <v>0</v>
      </c>
      <c r="AF15" s="910"/>
      <c r="AG15" s="911"/>
      <c r="AH15" s="919"/>
      <c r="AI15" s="920"/>
      <c r="AJ15" s="920"/>
      <c r="AK15" s="921"/>
    </row>
    <row r="16" spans="1:37" s="95" customFormat="1" ht="18.649999999999999" customHeight="1" thickBot="1" x14ac:dyDescent="0.25">
      <c r="B16" s="950"/>
      <c r="C16" s="951"/>
      <c r="D16" s="952"/>
      <c r="E16" s="925"/>
      <c r="F16" s="926"/>
      <c r="G16" s="925"/>
      <c r="H16" s="926"/>
      <c r="I16" s="925"/>
      <c r="J16" s="926"/>
      <c r="K16" s="925"/>
      <c r="L16" s="926"/>
      <c r="M16" s="925"/>
      <c r="N16" s="926"/>
      <c r="O16" s="927"/>
      <c r="P16" s="928"/>
      <c r="Q16" s="945"/>
      <c r="R16" s="946"/>
      <c r="S16" s="947"/>
      <c r="T16" s="948"/>
      <c r="U16" s="949"/>
      <c r="V16" s="947"/>
      <c r="W16" s="948"/>
      <c r="X16" s="949"/>
      <c r="Y16" s="947"/>
      <c r="Z16" s="948"/>
      <c r="AA16" s="949"/>
      <c r="AB16" s="947"/>
      <c r="AC16" s="948"/>
      <c r="AD16" s="949"/>
      <c r="AE16" s="947"/>
      <c r="AF16" s="948"/>
      <c r="AG16" s="949"/>
      <c r="AH16" s="935"/>
      <c r="AI16" s="936"/>
      <c r="AJ16" s="936"/>
      <c r="AK16" s="937"/>
    </row>
    <row r="17" spans="2:37" s="95" customFormat="1" ht="25.5" customHeight="1" thickTop="1" x14ac:dyDescent="0.6">
      <c r="B17" s="938" t="s">
        <v>20</v>
      </c>
      <c r="C17" s="939"/>
      <c r="D17" s="940"/>
      <c r="E17" s="941">
        <f>SUM(E5:F16)</f>
        <v>0</v>
      </c>
      <c r="F17" s="942"/>
      <c r="G17" s="941">
        <f>SUM(G5:H16)</f>
        <v>0</v>
      </c>
      <c r="H17" s="942"/>
      <c r="I17" s="941">
        <f>SUM(I5:J16)</f>
        <v>0</v>
      </c>
      <c r="J17" s="942"/>
      <c r="K17" s="941">
        <f>SUM(K5:L16)</f>
        <v>0</v>
      </c>
      <c r="L17" s="942"/>
      <c r="M17" s="941">
        <f>SUM(M5:N16)</f>
        <v>0</v>
      </c>
      <c r="N17" s="942"/>
      <c r="O17" s="943"/>
      <c r="P17" s="944"/>
      <c r="Q17" s="944"/>
      <c r="R17" s="351"/>
      <c r="S17" s="929">
        <f>SUM(S5:U16)</f>
        <v>0</v>
      </c>
      <c r="T17" s="930"/>
      <c r="U17" s="931"/>
      <c r="V17" s="929">
        <f>SUM(V5:X16)</f>
        <v>0</v>
      </c>
      <c r="W17" s="930"/>
      <c r="X17" s="931"/>
      <c r="Y17" s="929">
        <f>SUM(Y5:AA16)</f>
        <v>0</v>
      </c>
      <c r="Z17" s="930"/>
      <c r="AA17" s="931"/>
      <c r="AB17" s="929">
        <f>SUM(AB5:AD16)</f>
        <v>0</v>
      </c>
      <c r="AC17" s="930"/>
      <c r="AD17" s="931"/>
      <c r="AE17" s="929">
        <f>SUM(AE5:AG16)</f>
        <v>0</v>
      </c>
      <c r="AF17" s="930"/>
      <c r="AG17" s="931"/>
      <c r="AH17" s="932"/>
      <c r="AI17" s="933"/>
      <c r="AJ17" s="933"/>
      <c r="AK17" s="934"/>
    </row>
    <row r="19" spans="2:37" ht="18" customHeight="1" x14ac:dyDescent="0.2">
      <c r="B19" s="94" t="s">
        <v>607</v>
      </c>
    </row>
    <row r="20" spans="2:37" ht="18" customHeight="1" x14ac:dyDescent="0.2">
      <c r="B20" s="94" t="s">
        <v>608</v>
      </c>
    </row>
    <row r="21" spans="2:37" ht="18" customHeight="1" x14ac:dyDescent="0.2">
      <c r="B21" s="94" t="s">
        <v>609</v>
      </c>
    </row>
    <row r="23" spans="2:37" ht="18" customHeight="1" x14ac:dyDescent="0.2">
      <c r="B23" s="94" t="s">
        <v>610</v>
      </c>
    </row>
    <row r="24" spans="2:37" ht="18" customHeight="1" x14ac:dyDescent="0.2">
      <c r="B24" s="94" t="s">
        <v>611</v>
      </c>
      <c r="C24" s="94" t="s">
        <v>612</v>
      </c>
    </row>
    <row r="25" spans="2:37" ht="18" customHeight="1" x14ac:dyDescent="0.2">
      <c r="B25" s="94" t="s">
        <v>613</v>
      </c>
    </row>
    <row r="27" spans="2:37" ht="18" customHeight="1" x14ac:dyDescent="0.2">
      <c r="B27" s="94" t="s">
        <v>614</v>
      </c>
    </row>
    <row r="28" spans="2:37" ht="18" customHeight="1" x14ac:dyDescent="0.2">
      <c r="C28" s="94" t="s">
        <v>615</v>
      </c>
    </row>
    <row r="29" spans="2:37" ht="18" customHeight="1" x14ac:dyDescent="0.2">
      <c r="C29" s="94" t="s">
        <v>616</v>
      </c>
    </row>
    <row r="30" spans="2:37" ht="18" customHeight="1" x14ac:dyDescent="0.2">
      <c r="C30" s="94" t="s">
        <v>617</v>
      </c>
    </row>
  </sheetData>
  <sheetProtection sheet="1" objects="1" scenarios="1" formatCells="0"/>
  <dataConsolidate/>
  <mergeCells count="110">
    <mergeCell ref="Y17:AA17"/>
    <mergeCell ref="AB17:AD17"/>
    <mergeCell ref="AE17:AG17"/>
    <mergeCell ref="AH17:AK17"/>
    <mergeCell ref="AH15:AK16"/>
    <mergeCell ref="B17:D17"/>
    <mergeCell ref="E17:F17"/>
    <mergeCell ref="G17:H17"/>
    <mergeCell ref="I17:J17"/>
    <mergeCell ref="K17:L17"/>
    <mergeCell ref="M17:N17"/>
    <mergeCell ref="O17:Q17"/>
    <mergeCell ref="S17:U17"/>
    <mergeCell ref="V17:X17"/>
    <mergeCell ref="Q15:R16"/>
    <mergeCell ref="S15:U16"/>
    <mergeCell ref="V15:X16"/>
    <mergeCell ref="Y15:AA16"/>
    <mergeCell ref="AB15:AD16"/>
    <mergeCell ref="AE15:AG16"/>
    <mergeCell ref="B15:D16"/>
    <mergeCell ref="E15:F16"/>
    <mergeCell ref="G15:H16"/>
    <mergeCell ref="I15:J16"/>
    <mergeCell ref="K15:L16"/>
    <mergeCell ref="M15:N16"/>
    <mergeCell ref="O15:P16"/>
    <mergeCell ref="M13:N14"/>
    <mergeCell ref="O13:P14"/>
    <mergeCell ref="V11:X12"/>
    <mergeCell ref="Y11:AA12"/>
    <mergeCell ref="AB11:AD12"/>
    <mergeCell ref="AE11:AG12"/>
    <mergeCell ref="S11:U12"/>
    <mergeCell ref="AH11:AK12"/>
    <mergeCell ref="B9:D10"/>
    <mergeCell ref="E9:F10"/>
    <mergeCell ref="G9:H10"/>
    <mergeCell ref="B13:D14"/>
    <mergeCell ref="E13:F14"/>
    <mergeCell ref="G13:H14"/>
    <mergeCell ref="I13:J14"/>
    <mergeCell ref="K13:L14"/>
    <mergeCell ref="AB13:AD14"/>
    <mergeCell ref="AE13:AG14"/>
    <mergeCell ref="AH13:AK14"/>
    <mergeCell ref="Q13:R14"/>
    <mergeCell ref="S13:U14"/>
    <mergeCell ref="V13:X14"/>
    <mergeCell ref="Y13:AA14"/>
    <mergeCell ref="B11:D12"/>
    <mergeCell ref="E11:F12"/>
    <mergeCell ref="G11:H12"/>
    <mergeCell ref="I11:J12"/>
    <mergeCell ref="K11:L12"/>
    <mergeCell ref="M11:N12"/>
    <mergeCell ref="O11:P12"/>
    <mergeCell ref="Q11:R12"/>
    <mergeCell ref="I9:J10"/>
    <mergeCell ref="K9:L10"/>
    <mergeCell ref="M9:N10"/>
    <mergeCell ref="O9:P10"/>
    <mergeCell ref="M7:N8"/>
    <mergeCell ref="O7:P8"/>
    <mergeCell ref="AB5:AD6"/>
    <mergeCell ref="AE5:AG6"/>
    <mergeCell ref="AH5:AK6"/>
    <mergeCell ref="AH9:AK10"/>
    <mergeCell ref="Q9:R10"/>
    <mergeCell ref="S9:U10"/>
    <mergeCell ref="V9:X10"/>
    <mergeCell ref="Y9:AA10"/>
    <mergeCell ref="AB9:AD10"/>
    <mergeCell ref="AE9:AG10"/>
    <mergeCell ref="B7:D8"/>
    <mergeCell ref="E7:F8"/>
    <mergeCell ref="G7:H8"/>
    <mergeCell ref="I7:J8"/>
    <mergeCell ref="K7:L8"/>
    <mergeCell ref="AB7:AD8"/>
    <mergeCell ref="AE7:AG8"/>
    <mergeCell ref="AH7:AK8"/>
    <mergeCell ref="Q7:R8"/>
    <mergeCell ref="S7:U8"/>
    <mergeCell ref="V7:X8"/>
    <mergeCell ref="Y7:AA8"/>
    <mergeCell ref="AH3:AK4"/>
    <mergeCell ref="B5:D6"/>
    <mergeCell ref="E5:F6"/>
    <mergeCell ref="G5:H6"/>
    <mergeCell ref="I5:J6"/>
    <mergeCell ref="K5:L6"/>
    <mergeCell ref="M5:N6"/>
    <mergeCell ref="O5:P6"/>
    <mergeCell ref="Q5:R6"/>
    <mergeCell ref="S5:U6"/>
    <mergeCell ref="O3:R4"/>
    <mergeCell ref="S3:U4"/>
    <mergeCell ref="V3:X4"/>
    <mergeCell ref="Y3:AA4"/>
    <mergeCell ref="AB3:AD4"/>
    <mergeCell ref="AE3:AG4"/>
    <mergeCell ref="B3:D4"/>
    <mergeCell ref="E3:F4"/>
    <mergeCell ref="G3:H4"/>
    <mergeCell ref="I3:J4"/>
    <mergeCell ref="K3:L4"/>
    <mergeCell ref="M3:N4"/>
    <mergeCell ref="V5:X6"/>
    <mergeCell ref="Y5:AA6"/>
  </mergeCells>
  <phoneticPr fontId="4"/>
  <dataValidations count="1">
    <dataValidation type="whole" imeMode="off" operator="greaterThanOrEqual" allowBlank="1" showInputMessage="1" showErrorMessage="1" error="小数点以下を切り捨て、整数で入力してください。" sqref="O5 O9 O11 O15 O13 O7" xr:uid="{B4788DF8-B066-4065-9105-5B12CE856BB3}">
      <formula1>0</formula1>
    </dataValidation>
  </dataValidations>
  <printOptions horizontalCentered="1"/>
  <pageMargins left="0.59055118110236227" right="0.31496062992125984" top="0.55118110236220474" bottom="0.35433070866141736" header="0.31496062992125984" footer="0.31496062992125984"/>
  <pageSetup paperSize="9" scale="57" orientation="landscape" r:id="rId1"/>
  <colBreaks count="1" manualBreakCount="1">
    <brk id="3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5B32-6143-44A2-BF39-72636688838A}">
  <dimension ref="B1:J32"/>
  <sheetViews>
    <sheetView showGridLines="0" view="pageBreakPreview" zoomScale="85" zoomScaleNormal="55" zoomScaleSheetLayoutView="85" workbookViewId="0">
      <selection activeCell="J3" sqref="J3"/>
    </sheetView>
  </sheetViews>
  <sheetFormatPr defaultColWidth="4.90625" defaultRowHeight="17.5" x14ac:dyDescent="0.2"/>
  <cols>
    <col min="1" max="1" width="2.26953125" style="1" customWidth="1"/>
    <col min="2" max="2" width="4.08984375" style="1" customWidth="1"/>
    <col min="3" max="3" width="26.90625" style="1" customWidth="1"/>
    <col min="4" max="4" width="14" style="1" customWidth="1"/>
    <col min="5" max="5" width="7.36328125" style="1" customWidth="1"/>
    <col min="6" max="6" width="4.90625" style="1" customWidth="1"/>
    <col min="7" max="7" width="29.453125" style="1" customWidth="1"/>
    <col min="8" max="8" width="14" style="1" customWidth="1"/>
    <col min="9" max="9" width="7.36328125" style="1" customWidth="1"/>
    <col min="10" max="10" width="31.36328125" style="1" customWidth="1"/>
    <col min="11" max="11" width="3.08984375" style="1" customWidth="1"/>
    <col min="12" max="249" width="9" style="1" customWidth="1"/>
    <col min="250" max="250" width="2.26953125" style="1" customWidth="1"/>
    <col min="251" max="251" width="4.90625" style="1" customWidth="1"/>
    <col min="252" max="252" width="25.90625" style="1" customWidth="1"/>
    <col min="253" max="253" width="4.90625" style="1" customWidth="1"/>
    <col min="254" max="254" width="25.90625" style="1" customWidth="1"/>
    <col min="255" max="255" width="4.90625" style="1" customWidth="1"/>
    <col min="256" max="256" width="25.90625" style="1" customWidth="1"/>
    <col min="257" max="16384" width="4.90625" style="1"/>
  </cols>
  <sheetData>
    <row r="1" spans="2:10" x14ac:dyDescent="0.2">
      <c r="B1" s="1" t="s">
        <v>618</v>
      </c>
    </row>
    <row r="2" spans="2:10" ht="22.5" x14ac:dyDescent="0.2">
      <c r="B2" s="3" t="s">
        <v>619</v>
      </c>
      <c r="C2" s="4"/>
      <c r="D2" s="4"/>
      <c r="E2" s="4"/>
      <c r="F2" s="4"/>
      <c r="G2" s="4"/>
      <c r="H2" s="4"/>
      <c r="I2" s="4"/>
      <c r="J2" s="4" t="s">
        <v>492</v>
      </c>
    </row>
    <row r="3" spans="2:10" s="18" customFormat="1" ht="24" customHeight="1" x14ac:dyDescent="0.2">
      <c r="J3" s="352"/>
    </row>
    <row r="4" spans="2:10" s="2" customFormat="1" ht="14.25" customHeight="1" x14ac:dyDescent="0.2">
      <c r="B4" s="7"/>
      <c r="C4" s="7"/>
      <c r="D4" s="92"/>
      <c r="E4" s="7"/>
      <c r="F4" s="4"/>
      <c r="G4" s="7"/>
      <c r="H4" s="92"/>
      <c r="I4" s="7"/>
      <c r="J4" s="9"/>
    </row>
    <row r="5" spans="2:10" x14ac:dyDescent="0.2">
      <c r="B5" s="10"/>
      <c r="C5" s="11"/>
      <c r="D5" s="12"/>
      <c r="E5" s="12"/>
      <c r="F5" s="12"/>
      <c r="G5" s="12"/>
      <c r="H5" s="12"/>
      <c r="I5" s="12"/>
      <c r="J5" s="90"/>
    </row>
    <row r="6" spans="2:10" x14ac:dyDescent="0.2">
      <c r="B6" s="10"/>
      <c r="C6" s="14"/>
      <c r="J6" s="10"/>
    </row>
    <row r="7" spans="2:10" x14ac:dyDescent="0.2">
      <c r="B7" s="10"/>
      <c r="C7" s="14"/>
      <c r="J7" s="10"/>
    </row>
    <row r="8" spans="2:10" x14ac:dyDescent="0.2">
      <c r="B8" s="10"/>
      <c r="C8" s="14"/>
      <c r="J8" s="10"/>
    </row>
    <row r="9" spans="2:10" x14ac:dyDescent="0.2">
      <c r="B9" s="10"/>
      <c r="C9" s="14"/>
      <c r="J9" s="10"/>
    </row>
    <row r="10" spans="2:10" x14ac:dyDescent="0.2">
      <c r="B10" s="10"/>
      <c r="C10" s="14"/>
      <c r="J10" s="10"/>
    </row>
    <row r="11" spans="2:10" x14ac:dyDescent="0.2">
      <c r="B11" s="10"/>
      <c r="C11" s="14"/>
      <c r="J11" s="10"/>
    </row>
    <row r="12" spans="2:10" x14ac:dyDescent="0.2">
      <c r="B12" s="10"/>
      <c r="C12" s="14"/>
      <c r="J12" s="10"/>
    </row>
    <row r="13" spans="2:10" x14ac:dyDescent="0.2">
      <c r="B13" s="10"/>
      <c r="C13" s="14"/>
      <c r="J13" s="10"/>
    </row>
    <row r="14" spans="2:10" x14ac:dyDescent="0.2">
      <c r="B14" s="10"/>
      <c r="C14" s="14"/>
      <c r="J14" s="10"/>
    </row>
    <row r="15" spans="2:10" x14ac:dyDescent="0.2">
      <c r="B15" s="10"/>
      <c r="C15" s="14"/>
      <c r="J15" s="10"/>
    </row>
    <row r="16" spans="2:10" x14ac:dyDescent="0.2">
      <c r="B16" s="10"/>
      <c r="C16" s="14"/>
      <c r="J16" s="10"/>
    </row>
    <row r="17" spans="2:10" x14ac:dyDescent="0.2">
      <c r="B17" s="10"/>
      <c r="C17" s="14"/>
      <c r="J17" s="10"/>
    </row>
    <row r="18" spans="2:10" x14ac:dyDescent="0.2">
      <c r="B18" s="10"/>
      <c r="C18" s="14"/>
      <c r="J18" s="10"/>
    </row>
    <row r="19" spans="2:10" x14ac:dyDescent="0.2">
      <c r="B19" s="10"/>
      <c r="C19" s="14"/>
      <c r="J19" s="10"/>
    </row>
    <row r="20" spans="2:10" x14ac:dyDescent="0.2">
      <c r="B20" s="10"/>
      <c r="C20" s="14"/>
      <c r="J20" s="10"/>
    </row>
    <row r="21" spans="2:10" x14ac:dyDescent="0.2">
      <c r="B21" s="10"/>
      <c r="C21" s="14"/>
      <c r="J21" s="10"/>
    </row>
    <row r="22" spans="2:10" x14ac:dyDescent="0.2">
      <c r="B22" s="10"/>
      <c r="C22" s="14"/>
      <c r="J22" s="10"/>
    </row>
    <row r="23" spans="2:10" x14ac:dyDescent="0.2">
      <c r="B23" s="10"/>
      <c r="C23" s="14"/>
      <c r="J23" s="10"/>
    </row>
    <row r="24" spans="2:10" x14ac:dyDescent="0.2">
      <c r="B24" s="10"/>
      <c r="C24" s="14"/>
      <c r="J24" s="10"/>
    </row>
    <row r="25" spans="2:10" x14ac:dyDescent="0.2">
      <c r="B25" s="10"/>
      <c r="C25" s="14"/>
      <c r="J25" s="10"/>
    </row>
    <row r="26" spans="2:10" x14ac:dyDescent="0.2">
      <c r="B26" s="10"/>
      <c r="C26" s="14"/>
      <c r="J26" s="10"/>
    </row>
    <row r="27" spans="2:10" x14ac:dyDescent="0.2">
      <c r="B27" s="10"/>
      <c r="C27" s="14"/>
      <c r="J27" s="10"/>
    </row>
    <row r="28" spans="2:10" x14ac:dyDescent="0.2">
      <c r="B28" s="10"/>
      <c r="C28" s="14"/>
      <c r="J28" s="10"/>
    </row>
    <row r="29" spans="2:10" x14ac:dyDescent="0.2">
      <c r="B29" s="10"/>
      <c r="C29" s="14"/>
      <c r="J29" s="10"/>
    </row>
    <row r="30" spans="2:10" x14ac:dyDescent="0.2">
      <c r="B30" s="10"/>
      <c r="C30" s="14"/>
      <c r="J30" s="10"/>
    </row>
    <row r="31" spans="2:10" x14ac:dyDescent="0.2">
      <c r="B31" s="10"/>
      <c r="C31" s="15"/>
      <c r="D31" s="16"/>
      <c r="E31" s="16"/>
      <c r="F31" s="16"/>
      <c r="G31" s="16"/>
      <c r="H31" s="16"/>
      <c r="I31" s="16"/>
      <c r="J31" s="17"/>
    </row>
    <row r="32" spans="2:10" x14ac:dyDescent="0.2">
      <c r="C32" s="1" t="s">
        <v>620</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pageSetUpPr fitToPage="1"/>
  </sheetPr>
  <dimension ref="A1:T88"/>
  <sheetViews>
    <sheetView view="pageBreakPreview" topLeftCell="A24" zoomScale="69" zoomScaleNormal="98" zoomScaleSheetLayoutView="69" workbookViewId="0">
      <selection activeCell="I73" sqref="I73"/>
    </sheetView>
  </sheetViews>
  <sheetFormatPr defaultColWidth="9" defaultRowHeight="16" x14ac:dyDescent="0.2"/>
  <cols>
    <col min="1" max="1" width="7.36328125" style="19" bestFit="1" customWidth="1"/>
    <col min="2" max="2" width="9.453125" style="19" customWidth="1"/>
    <col min="3" max="3" width="9.26953125" style="19" customWidth="1"/>
    <col min="4" max="5" width="24.6328125" style="19" customWidth="1"/>
    <col min="6" max="6" width="9.453125" style="19" customWidth="1"/>
    <col min="7" max="7" width="8.08984375" style="19" customWidth="1"/>
    <col min="8" max="8" width="29" style="19" customWidth="1"/>
    <col min="9" max="9" width="10.90625" style="19" customWidth="1"/>
    <col min="10" max="10" width="19.08984375" style="19" customWidth="1"/>
    <col min="11" max="11" width="9.54296875" style="33" bestFit="1" customWidth="1"/>
    <col min="12" max="12" width="11.36328125" style="33" customWidth="1"/>
    <col min="13" max="13" width="17.90625" style="33" customWidth="1"/>
    <col min="14" max="14" width="21.90625" style="33" customWidth="1"/>
    <col min="15" max="15" width="48.26953125" style="33" customWidth="1"/>
    <col min="16" max="16" width="9" style="19"/>
    <col min="17" max="17" width="36" style="19" customWidth="1"/>
    <col min="18" max="18" width="33" style="19" customWidth="1"/>
    <col min="19" max="19" width="31.7265625" style="19" customWidth="1"/>
    <col min="20" max="20" width="64.26953125" style="19" customWidth="1"/>
    <col min="21" max="16384" width="9" style="19"/>
  </cols>
  <sheetData>
    <row r="1" spans="1:20" ht="42.75" customHeight="1" x14ac:dyDescent="0.2">
      <c r="A1" s="953"/>
      <c r="B1" s="953"/>
      <c r="C1" s="953"/>
      <c r="D1" s="953"/>
      <c r="E1" s="953"/>
      <c r="F1" s="953"/>
      <c r="G1" s="953"/>
      <c r="H1" s="953"/>
      <c r="I1" s="953"/>
      <c r="J1" s="953"/>
      <c r="K1" s="963" t="s">
        <v>403</v>
      </c>
      <c r="L1" s="964"/>
      <c r="M1" s="964"/>
      <c r="N1" s="964"/>
      <c r="O1" s="965"/>
      <c r="P1" s="954" t="s">
        <v>404</v>
      </c>
      <c r="Q1" s="956" t="s">
        <v>405</v>
      </c>
      <c r="R1" s="74" t="s">
        <v>425</v>
      </c>
      <c r="S1" s="68"/>
      <c r="T1" s="69"/>
    </row>
    <row r="2" spans="1:20" ht="48" x14ac:dyDescent="0.2">
      <c r="A2" s="59" t="s">
        <v>366</v>
      </c>
      <c r="B2" s="60" t="s">
        <v>367</v>
      </c>
      <c r="C2" s="59" t="s">
        <v>368</v>
      </c>
      <c r="D2" s="48" t="s">
        <v>373</v>
      </c>
      <c r="E2" s="61" t="s">
        <v>374</v>
      </c>
      <c r="F2" s="62" t="s">
        <v>375</v>
      </c>
      <c r="G2" s="59" t="s">
        <v>369</v>
      </c>
      <c r="H2" s="63" t="s">
        <v>370</v>
      </c>
      <c r="I2" s="47" t="s">
        <v>371</v>
      </c>
      <c r="J2" s="48" t="s">
        <v>372</v>
      </c>
      <c r="K2" s="64" t="s">
        <v>283</v>
      </c>
      <c r="L2" s="20" t="s">
        <v>394</v>
      </c>
      <c r="M2" s="972" t="s">
        <v>393</v>
      </c>
      <c r="N2" s="973"/>
      <c r="O2" s="20" t="s">
        <v>85</v>
      </c>
      <c r="P2" s="955"/>
      <c r="Q2" s="956"/>
      <c r="R2" s="969" t="s">
        <v>414</v>
      </c>
      <c r="S2" s="970"/>
      <c r="T2" s="971"/>
    </row>
    <row r="3" spans="1:20" ht="18" customHeight="1" x14ac:dyDescent="0.2">
      <c r="A3" s="21" t="s">
        <v>57</v>
      </c>
      <c r="B3" s="22" t="s">
        <v>6</v>
      </c>
      <c r="C3" s="23" t="s">
        <v>6</v>
      </c>
      <c r="D3" s="29" t="s">
        <v>284</v>
      </c>
      <c r="E3" s="21" t="s">
        <v>232</v>
      </c>
      <c r="F3" s="23" t="s">
        <v>81</v>
      </c>
      <c r="G3" s="21" t="s">
        <v>131</v>
      </c>
      <c r="H3" s="21" t="s">
        <v>289</v>
      </c>
      <c r="I3" s="43">
        <v>1</v>
      </c>
      <c r="J3" s="29" t="s">
        <v>302</v>
      </c>
      <c r="K3" s="365">
        <v>200</v>
      </c>
      <c r="L3" s="24" t="s">
        <v>97</v>
      </c>
      <c r="M3" s="24" t="s">
        <v>98</v>
      </c>
      <c r="N3" s="24" t="s">
        <v>98</v>
      </c>
      <c r="O3" s="24" t="s">
        <v>320</v>
      </c>
      <c r="P3" s="67"/>
      <c r="R3" s="966" t="s">
        <v>420</v>
      </c>
      <c r="S3" s="967"/>
      <c r="T3" s="968"/>
    </row>
    <row r="4" spans="1:20" ht="18" customHeight="1" x14ac:dyDescent="0.2">
      <c r="A4" s="25" t="s">
        <v>76</v>
      </c>
      <c r="B4" s="26"/>
      <c r="C4" s="27" t="s">
        <v>125</v>
      </c>
      <c r="D4" s="30" t="s">
        <v>285</v>
      </c>
      <c r="E4" s="27" t="s">
        <v>233</v>
      </c>
      <c r="F4" s="27" t="s">
        <v>82</v>
      </c>
      <c r="G4" s="28" t="s">
        <v>132</v>
      </c>
      <c r="H4" s="27" t="s">
        <v>290</v>
      </c>
      <c r="I4" s="44">
        <v>2</v>
      </c>
      <c r="J4" s="30" t="s">
        <v>303</v>
      </c>
      <c r="K4" s="365">
        <v>300</v>
      </c>
      <c r="L4" s="24" t="s">
        <v>97</v>
      </c>
      <c r="M4" s="24" t="s">
        <v>99</v>
      </c>
      <c r="N4" s="24" t="s">
        <v>99</v>
      </c>
      <c r="O4" s="24" t="s">
        <v>321</v>
      </c>
      <c r="P4" s="67"/>
      <c r="R4" s="969" t="s">
        <v>436</v>
      </c>
      <c r="S4" s="970"/>
      <c r="T4" s="971"/>
    </row>
    <row r="5" spans="1:20" ht="18" customHeight="1" x14ac:dyDescent="0.2">
      <c r="C5" s="25" t="s">
        <v>126</v>
      </c>
      <c r="D5" s="30" t="s">
        <v>286</v>
      </c>
      <c r="E5" s="27" t="s">
        <v>234</v>
      </c>
      <c r="F5" s="28" t="s">
        <v>83</v>
      </c>
      <c r="G5" s="45"/>
      <c r="H5" s="27" t="s">
        <v>291</v>
      </c>
      <c r="I5" s="45"/>
      <c r="J5" s="30" t="s">
        <v>304</v>
      </c>
      <c r="K5" s="67"/>
      <c r="L5" s="67"/>
      <c r="M5" s="67"/>
      <c r="N5" s="67"/>
      <c r="O5" s="67"/>
      <c r="P5" s="67"/>
      <c r="R5" s="969" t="s">
        <v>407</v>
      </c>
      <c r="S5" s="970"/>
      <c r="T5" s="971"/>
    </row>
    <row r="6" spans="1:20" ht="18" customHeight="1" x14ac:dyDescent="0.2">
      <c r="D6" s="30" t="s">
        <v>287</v>
      </c>
      <c r="E6" s="27" t="s">
        <v>235</v>
      </c>
      <c r="F6" s="25" t="s">
        <v>489</v>
      </c>
      <c r="G6" s="46"/>
      <c r="H6" s="27" t="s">
        <v>292</v>
      </c>
      <c r="J6" s="30" t="s">
        <v>305</v>
      </c>
      <c r="K6" s="365">
        <v>1</v>
      </c>
      <c r="L6" s="24" t="s">
        <v>100</v>
      </c>
      <c r="M6" s="24" t="s">
        <v>147</v>
      </c>
      <c r="N6" s="24" t="s">
        <v>86</v>
      </c>
      <c r="O6" s="24" t="s">
        <v>322</v>
      </c>
      <c r="P6" s="65"/>
      <c r="R6" s="42" t="s">
        <v>395</v>
      </c>
      <c r="T6" s="46"/>
    </row>
    <row r="7" spans="1:20" ht="18" customHeight="1" x14ac:dyDescent="0.2">
      <c r="D7" s="31" t="s">
        <v>288</v>
      </c>
      <c r="E7" s="27" t="s">
        <v>236</v>
      </c>
      <c r="F7" s="42"/>
      <c r="G7" s="46"/>
      <c r="H7" s="27" t="s">
        <v>293</v>
      </c>
      <c r="J7" s="30" t="s">
        <v>623</v>
      </c>
      <c r="K7" s="365">
        <v>2</v>
      </c>
      <c r="L7" s="24" t="s">
        <v>100</v>
      </c>
      <c r="M7" s="24" t="s">
        <v>147</v>
      </c>
      <c r="N7" s="24" t="s">
        <v>87</v>
      </c>
      <c r="O7" s="24" t="s">
        <v>323</v>
      </c>
      <c r="P7" s="66"/>
      <c r="R7" s="969" t="s">
        <v>408</v>
      </c>
      <c r="S7" s="970"/>
      <c r="T7" s="971"/>
    </row>
    <row r="8" spans="1:20" ht="18" customHeight="1" x14ac:dyDescent="0.2">
      <c r="E8" s="27" t="s">
        <v>237</v>
      </c>
      <c r="F8" s="42"/>
      <c r="G8" s="46"/>
      <c r="H8" s="27" t="s">
        <v>294</v>
      </c>
      <c r="J8" s="30" t="s">
        <v>624</v>
      </c>
      <c r="K8" s="366">
        <v>301</v>
      </c>
      <c r="L8" s="89" t="s">
        <v>100</v>
      </c>
      <c r="M8" s="89" t="s">
        <v>88</v>
      </c>
      <c r="N8" s="89" t="s">
        <v>88</v>
      </c>
      <c r="O8" s="89" t="s">
        <v>459</v>
      </c>
      <c r="P8" s="66"/>
      <c r="R8" s="969"/>
      <c r="S8" s="970"/>
      <c r="T8" s="971"/>
    </row>
    <row r="9" spans="1:20" ht="18" customHeight="1" x14ac:dyDescent="0.2">
      <c r="E9" s="27"/>
      <c r="F9" s="42"/>
      <c r="G9" s="46"/>
      <c r="H9" s="27"/>
      <c r="J9" s="30" t="s">
        <v>625</v>
      </c>
      <c r="K9" s="366">
        <v>302</v>
      </c>
      <c r="L9" s="89" t="s">
        <v>100</v>
      </c>
      <c r="M9" s="89" t="s">
        <v>88</v>
      </c>
      <c r="N9" s="89" t="s">
        <v>88</v>
      </c>
      <c r="O9" s="89" t="s">
        <v>460</v>
      </c>
      <c r="P9" s="66"/>
      <c r="R9" s="42"/>
      <c r="T9" s="46"/>
    </row>
    <row r="10" spans="1:20" ht="18" customHeight="1" x14ac:dyDescent="0.2">
      <c r="E10" s="27" t="s">
        <v>238</v>
      </c>
      <c r="F10" s="42"/>
      <c r="G10" s="46"/>
      <c r="H10" s="27" t="s">
        <v>295</v>
      </c>
      <c r="J10" s="30"/>
      <c r="K10" s="365">
        <v>4</v>
      </c>
      <c r="L10" s="24" t="s">
        <v>100</v>
      </c>
      <c r="M10" s="24" t="s">
        <v>89</v>
      </c>
      <c r="N10" s="24" t="s">
        <v>92</v>
      </c>
      <c r="O10" s="24" t="s">
        <v>324</v>
      </c>
      <c r="P10" s="66"/>
      <c r="R10" s="966" t="s">
        <v>419</v>
      </c>
      <c r="S10" s="967"/>
      <c r="T10" s="968"/>
    </row>
    <row r="11" spans="1:20" ht="18" customHeight="1" x14ac:dyDescent="0.2">
      <c r="E11" s="27" t="s">
        <v>239</v>
      </c>
      <c r="F11" s="42"/>
      <c r="G11" s="46"/>
      <c r="H11" s="27" t="s">
        <v>296</v>
      </c>
      <c r="J11" s="31"/>
      <c r="K11" s="365">
        <v>5</v>
      </c>
      <c r="L11" s="24" t="s">
        <v>100</v>
      </c>
      <c r="M11" s="24" t="s">
        <v>89</v>
      </c>
      <c r="N11" s="24" t="s">
        <v>92</v>
      </c>
      <c r="O11" s="24" t="s">
        <v>325</v>
      </c>
      <c r="P11" s="66"/>
      <c r="R11" s="957" t="s">
        <v>412</v>
      </c>
      <c r="S11" s="958"/>
      <c r="T11" s="959"/>
    </row>
    <row r="12" spans="1:20" ht="18" customHeight="1" x14ac:dyDescent="0.2">
      <c r="E12" s="25" t="s">
        <v>240</v>
      </c>
      <c r="F12" s="42"/>
      <c r="G12" s="46"/>
      <c r="H12" s="27" t="s">
        <v>297</v>
      </c>
      <c r="K12" s="365">
        <v>6</v>
      </c>
      <c r="L12" s="24" t="s">
        <v>100</v>
      </c>
      <c r="M12" s="24" t="s">
        <v>89</v>
      </c>
      <c r="N12" s="24" t="s">
        <v>92</v>
      </c>
      <c r="O12" s="24" t="s">
        <v>326</v>
      </c>
      <c r="P12" s="66"/>
      <c r="R12" s="75" t="s">
        <v>421</v>
      </c>
      <c r="S12" s="76"/>
      <c r="T12" s="77"/>
    </row>
    <row r="13" spans="1:20" ht="18" customHeight="1" x14ac:dyDescent="0.2">
      <c r="H13" s="27" t="s">
        <v>298</v>
      </c>
      <c r="K13" s="365">
        <v>7</v>
      </c>
      <c r="L13" s="24" t="s">
        <v>100</v>
      </c>
      <c r="M13" s="24" t="s">
        <v>89</v>
      </c>
      <c r="N13" s="24" t="s">
        <v>93</v>
      </c>
      <c r="O13" s="24" t="s">
        <v>327</v>
      </c>
      <c r="P13" s="66"/>
      <c r="R13" s="78" t="s">
        <v>399</v>
      </c>
      <c r="S13" s="57"/>
      <c r="T13" s="58"/>
    </row>
    <row r="14" spans="1:20" ht="18" customHeight="1" x14ac:dyDescent="0.2">
      <c r="H14" s="27" t="s">
        <v>299</v>
      </c>
      <c r="K14" s="365">
        <v>8</v>
      </c>
      <c r="L14" s="24" t="s">
        <v>100</v>
      </c>
      <c r="M14" s="24" t="s">
        <v>89</v>
      </c>
      <c r="N14" s="24" t="s">
        <v>93</v>
      </c>
      <c r="O14" s="24" t="s">
        <v>328</v>
      </c>
      <c r="P14" s="66"/>
      <c r="R14" s="78" t="s">
        <v>409</v>
      </c>
      <c r="S14" s="57"/>
      <c r="T14" s="58"/>
    </row>
    <row r="15" spans="1:20" ht="18" customHeight="1" x14ac:dyDescent="0.2">
      <c r="H15" s="27" t="s">
        <v>300</v>
      </c>
      <c r="K15" s="365">
        <v>9</v>
      </c>
      <c r="L15" s="24" t="s">
        <v>100</v>
      </c>
      <c r="M15" s="24" t="s">
        <v>89</v>
      </c>
      <c r="N15" s="24" t="s">
        <v>93</v>
      </c>
      <c r="O15" s="24" t="s">
        <v>329</v>
      </c>
      <c r="P15" s="66"/>
      <c r="R15" s="78" t="s">
        <v>396</v>
      </c>
      <c r="S15" s="57"/>
      <c r="T15" s="58"/>
    </row>
    <row r="16" spans="1:20" ht="18" customHeight="1" x14ac:dyDescent="0.2">
      <c r="H16" s="34" t="s">
        <v>301</v>
      </c>
      <c r="K16" s="365">
        <v>10</v>
      </c>
      <c r="L16" s="24" t="s">
        <v>100</v>
      </c>
      <c r="M16" s="24" t="s">
        <v>89</v>
      </c>
      <c r="N16" s="24" t="s">
        <v>94</v>
      </c>
      <c r="O16" s="24" t="s">
        <v>330</v>
      </c>
      <c r="P16" s="66"/>
      <c r="R16" s="78" t="s">
        <v>397</v>
      </c>
      <c r="S16" s="57"/>
      <c r="T16" s="58"/>
    </row>
    <row r="17" spans="11:20" ht="18" customHeight="1" x14ac:dyDescent="0.2">
      <c r="K17" s="365">
        <v>11</v>
      </c>
      <c r="L17" s="24" t="s">
        <v>100</v>
      </c>
      <c r="M17" s="24" t="s">
        <v>89</v>
      </c>
      <c r="N17" s="24" t="s">
        <v>94</v>
      </c>
      <c r="O17" s="24" t="s">
        <v>331</v>
      </c>
      <c r="P17" s="66"/>
      <c r="R17" s="54"/>
      <c r="S17" s="55"/>
      <c r="T17" s="56"/>
    </row>
    <row r="18" spans="11:20" ht="18" customHeight="1" x14ac:dyDescent="0.2">
      <c r="K18" s="365">
        <v>12</v>
      </c>
      <c r="L18" s="24" t="s">
        <v>100</v>
      </c>
      <c r="M18" s="24" t="s">
        <v>89</v>
      </c>
      <c r="N18" s="24" t="s">
        <v>94</v>
      </c>
      <c r="O18" s="24" t="s">
        <v>332</v>
      </c>
      <c r="P18" s="66"/>
      <c r="R18" s="54" t="s">
        <v>415</v>
      </c>
      <c r="T18" s="46"/>
    </row>
    <row r="19" spans="11:20" ht="18" customHeight="1" x14ac:dyDescent="0.2">
      <c r="K19" s="365">
        <v>13</v>
      </c>
      <c r="L19" s="24" t="s">
        <v>100</v>
      </c>
      <c r="M19" s="24" t="s">
        <v>89</v>
      </c>
      <c r="N19" s="24" t="s">
        <v>90</v>
      </c>
      <c r="O19" s="24" t="s">
        <v>333</v>
      </c>
      <c r="P19" s="66"/>
      <c r="R19" s="75" t="s">
        <v>422</v>
      </c>
      <c r="S19" s="55"/>
      <c r="T19" s="56"/>
    </row>
    <row r="20" spans="11:20" ht="18" customHeight="1" x14ac:dyDescent="0.2">
      <c r="K20" s="365">
        <v>14</v>
      </c>
      <c r="L20" s="24" t="s">
        <v>100</v>
      </c>
      <c r="M20" s="24" t="s">
        <v>89</v>
      </c>
      <c r="N20" s="24" t="s">
        <v>90</v>
      </c>
      <c r="O20" s="24" t="s">
        <v>334</v>
      </c>
      <c r="P20" s="66"/>
      <c r="R20" s="78" t="s">
        <v>410</v>
      </c>
      <c r="S20" s="55"/>
      <c r="T20" s="56"/>
    </row>
    <row r="21" spans="11:20" ht="18" customHeight="1" x14ac:dyDescent="0.2">
      <c r="K21" s="365">
        <v>15</v>
      </c>
      <c r="L21" s="24" t="s">
        <v>100</v>
      </c>
      <c r="M21" s="24" t="s">
        <v>89</v>
      </c>
      <c r="N21" s="24" t="s">
        <v>90</v>
      </c>
      <c r="O21" s="24" t="s">
        <v>335</v>
      </c>
      <c r="P21" s="66"/>
      <c r="R21" s="78" t="s">
        <v>411</v>
      </c>
      <c r="S21" s="55"/>
      <c r="T21" s="56"/>
    </row>
    <row r="22" spans="11:20" ht="18" customHeight="1" x14ac:dyDescent="0.2">
      <c r="K22" s="365">
        <v>16</v>
      </c>
      <c r="L22" s="24" t="s">
        <v>100</v>
      </c>
      <c r="M22" s="24" t="s">
        <v>89</v>
      </c>
      <c r="N22" s="24" t="s">
        <v>91</v>
      </c>
      <c r="O22" s="24" t="s">
        <v>336</v>
      </c>
      <c r="P22" s="66"/>
      <c r="R22" s="78" t="s">
        <v>416</v>
      </c>
      <c r="S22" s="55"/>
      <c r="T22" s="56"/>
    </row>
    <row r="23" spans="11:20" ht="18" customHeight="1" x14ac:dyDescent="0.2">
      <c r="K23" s="365">
        <v>17</v>
      </c>
      <c r="L23" s="24" t="s">
        <v>100</v>
      </c>
      <c r="M23" s="24" t="s">
        <v>101</v>
      </c>
      <c r="N23" s="24" t="s">
        <v>101</v>
      </c>
      <c r="O23" s="24" t="s">
        <v>337</v>
      </c>
      <c r="P23" s="66"/>
      <c r="R23" s="78" t="s">
        <v>398</v>
      </c>
      <c r="S23" s="55"/>
      <c r="T23" s="56"/>
    </row>
    <row r="24" spans="11:20" ht="18" customHeight="1" x14ac:dyDescent="0.2">
      <c r="K24" s="365">
        <v>18</v>
      </c>
      <c r="L24" s="24" t="s">
        <v>100</v>
      </c>
      <c r="M24" s="24" t="s">
        <v>101</v>
      </c>
      <c r="N24" s="24" t="s">
        <v>101</v>
      </c>
      <c r="O24" s="24" t="s">
        <v>338</v>
      </c>
      <c r="P24" s="66"/>
      <c r="R24" s="78" t="s">
        <v>417</v>
      </c>
      <c r="S24" s="55"/>
      <c r="T24" s="56"/>
    </row>
    <row r="25" spans="11:20" ht="18" customHeight="1" x14ac:dyDescent="0.2">
      <c r="K25" s="365">
        <v>19</v>
      </c>
      <c r="L25" s="24" t="s">
        <v>100</v>
      </c>
      <c r="M25" s="24" t="s">
        <v>101</v>
      </c>
      <c r="N25" s="24" t="s">
        <v>101</v>
      </c>
      <c r="O25" s="24" t="s">
        <v>339</v>
      </c>
      <c r="P25" s="66"/>
      <c r="R25" s="78" t="s">
        <v>424</v>
      </c>
      <c r="S25" s="55"/>
      <c r="T25" s="56"/>
    </row>
    <row r="26" spans="11:20" ht="18" customHeight="1" x14ac:dyDescent="0.2">
      <c r="K26" s="365">
        <v>20</v>
      </c>
      <c r="L26" s="24" t="s">
        <v>100</v>
      </c>
      <c r="M26" s="24" t="s">
        <v>101</v>
      </c>
      <c r="N26" s="24" t="s">
        <v>101</v>
      </c>
      <c r="O26" s="24" t="s">
        <v>340</v>
      </c>
      <c r="P26" s="66"/>
      <c r="R26" s="78"/>
      <c r="S26" s="55"/>
      <c r="T26" s="56"/>
    </row>
    <row r="27" spans="11:20" ht="18" customHeight="1" x14ac:dyDescent="0.2">
      <c r="K27" s="365">
        <v>21</v>
      </c>
      <c r="L27" s="24" t="s">
        <v>100</v>
      </c>
      <c r="M27" s="24" t="s">
        <v>101</v>
      </c>
      <c r="N27" s="24" t="s">
        <v>101</v>
      </c>
      <c r="O27" s="24" t="s">
        <v>341</v>
      </c>
      <c r="P27" s="66"/>
      <c r="R27" s="75" t="s">
        <v>418</v>
      </c>
      <c r="S27" s="55"/>
      <c r="T27" s="56"/>
    </row>
    <row r="28" spans="11:20" ht="18" customHeight="1" x14ac:dyDescent="0.2">
      <c r="K28" s="365">
        <v>22</v>
      </c>
      <c r="L28" s="24" t="s">
        <v>100</v>
      </c>
      <c r="M28" s="24" t="s">
        <v>101</v>
      </c>
      <c r="N28" s="24" t="s">
        <v>101</v>
      </c>
      <c r="O28" s="24" t="s">
        <v>342</v>
      </c>
      <c r="P28" s="66"/>
      <c r="R28" s="78" t="s">
        <v>434</v>
      </c>
      <c r="S28" s="55"/>
      <c r="T28" s="56"/>
    </row>
    <row r="29" spans="11:20" ht="18" customHeight="1" x14ac:dyDescent="0.2">
      <c r="K29" s="365">
        <v>23</v>
      </c>
      <c r="L29" s="24" t="s">
        <v>100</v>
      </c>
      <c r="M29" s="24" t="s">
        <v>101</v>
      </c>
      <c r="N29" s="24" t="s">
        <v>101</v>
      </c>
      <c r="O29" s="24" t="s">
        <v>343</v>
      </c>
      <c r="P29" s="66"/>
      <c r="R29" s="78" t="s">
        <v>400</v>
      </c>
      <c r="S29" s="55"/>
      <c r="T29" s="56"/>
    </row>
    <row r="30" spans="11:20" ht="18" customHeight="1" x14ac:dyDescent="0.2">
      <c r="K30" s="365">
        <v>24</v>
      </c>
      <c r="L30" s="24" t="s">
        <v>281</v>
      </c>
      <c r="M30" s="24" t="s">
        <v>148</v>
      </c>
      <c r="N30" s="24" t="s">
        <v>102</v>
      </c>
      <c r="O30" s="24" t="s">
        <v>344</v>
      </c>
      <c r="P30" s="66"/>
      <c r="R30" s="42"/>
      <c r="T30" s="46"/>
    </row>
    <row r="31" spans="11:20" ht="18" customHeight="1" x14ac:dyDescent="0.2">
      <c r="K31" s="365">
        <v>25</v>
      </c>
      <c r="L31" s="24" t="s">
        <v>281</v>
      </c>
      <c r="M31" s="24" t="s">
        <v>148</v>
      </c>
      <c r="N31" s="24" t="s">
        <v>102</v>
      </c>
      <c r="O31" s="24" t="s">
        <v>345</v>
      </c>
      <c r="P31" s="66"/>
      <c r="R31" s="54" t="s">
        <v>413</v>
      </c>
      <c r="S31" s="55"/>
      <c r="T31" s="56"/>
    </row>
    <row r="32" spans="11:20" ht="18" customHeight="1" x14ac:dyDescent="0.2">
      <c r="K32" s="365">
        <v>26</v>
      </c>
      <c r="L32" s="24" t="s">
        <v>281</v>
      </c>
      <c r="M32" s="24" t="s">
        <v>148</v>
      </c>
      <c r="N32" s="24" t="s">
        <v>102</v>
      </c>
      <c r="O32" s="24" t="s">
        <v>346</v>
      </c>
      <c r="P32" s="66"/>
      <c r="R32" s="960" t="s">
        <v>423</v>
      </c>
      <c r="S32" s="961"/>
      <c r="T32" s="962"/>
    </row>
    <row r="33" spans="11:20" ht="18" customHeight="1" x14ac:dyDescent="0.2">
      <c r="K33" s="365">
        <v>27</v>
      </c>
      <c r="L33" s="24" t="s">
        <v>281</v>
      </c>
      <c r="M33" s="24" t="s">
        <v>148</v>
      </c>
      <c r="N33" s="24" t="s">
        <v>102</v>
      </c>
      <c r="O33" s="24" t="s">
        <v>347</v>
      </c>
      <c r="P33" s="66"/>
      <c r="R33" s="78" t="s">
        <v>401</v>
      </c>
      <c r="S33" s="55"/>
      <c r="T33" s="56"/>
    </row>
    <row r="34" spans="11:20" ht="18" customHeight="1" x14ac:dyDescent="0.2">
      <c r="K34" s="365">
        <v>28</v>
      </c>
      <c r="L34" s="24" t="s">
        <v>281</v>
      </c>
      <c r="M34" s="24" t="s">
        <v>148</v>
      </c>
      <c r="N34" s="24" t="s">
        <v>87</v>
      </c>
      <c r="O34" s="24" t="s">
        <v>348</v>
      </c>
      <c r="P34" s="66"/>
      <c r="R34" s="78" t="s">
        <v>402</v>
      </c>
      <c r="S34" s="55"/>
      <c r="T34" s="56"/>
    </row>
    <row r="35" spans="11:20" ht="18" customHeight="1" x14ac:dyDescent="0.2">
      <c r="K35" s="365">
        <v>29</v>
      </c>
      <c r="L35" s="24" t="s">
        <v>281</v>
      </c>
      <c r="M35" s="24" t="s">
        <v>150</v>
      </c>
      <c r="N35" s="24" t="s">
        <v>88</v>
      </c>
      <c r="O35" s="24" t="s">
        <v>349</v>
      </c>
      <c r="P35" s="66"/>
      <c r="R35" s="79" t="s">
        <v>397</v>
      </c>
      <c r="S35" s="80"/>
      <c r="T35" s="81"/>
    </row>
    <row r="36" spans="11:20" ht="18" customHeight="1" x14ac:dyDescent="0.2">
      <c r="K36" s="365">
        <v>30</v>
      </c>
      <c r="L36" s="24" t="s">
        <v>281</v>
      </c>
      <c r="M36" s="24" t="s">
        <v>89</v>
      </c>
      <c r="N36" s="24" t="s">
        <v>92</v>
      </c>
      <c r="O36" s="24" t="s">
        <v>350</v>
      </c>
      <c r="P36" s="66"/>
    </row>
    <row r="37" spans="11:20" ht="18" customHeight="1" x14ac:dyDescent="0.2">
      <c r="K37" s="365">
        <v>31</v>
      </c>
      <c r="L37" s="24" t="s">
        <v>281</v>
      </c>
      <c r="M37" s="24" t="s">
        <v>89</v>
      </c>
      <c r="N37" s="24" t="s">
        <v>93</v>
      </c>
      <c r="O37" s="24" t="s">
        <v>351</v>
      </c>
      <c r="P37" s="66"/>
    </row>
    <row r="38" spans="11:20" ht="18" customHeight="1" x14ac:dyDescent="0.2">
      <c r="K38" s="365">
        <v>32</v>
      </c>
      <c r="L38" s="24" t="s">
        <v>281</v>
      </c>
      <c r="M38" s="24" t="s">
        <v>89</v>
      </c>
      <c r="N38" s="24" t="s">
        <v>94</v>
      </c>
      <c r="O38" s="24" t="s">
        <v>352</v>
      </c>
      <c r="P38" s="66"/>
    </row>
    <row r="39" spans="11:20" ht="18" customHeight="1" x14ac:dyDescent="0.2">
      <c r="K39" s="365">
        <v>33</v>
      </c>
      <c r="L39" s="24" t="s">
        <v>281</v>
      </c>
      <c r="M39" s="24" t="s">
        <v>89</v>
      </c>
      <c r="N39" s="24" t="s">
        <v>90</v>
      </c>
      <c r="O39" s="24" t="s">
        <v>353</v>
      </c>
      <c r="P39" s="66"/>
    </row>
    <row r="40" spans="11:20" ht="18" customHeight="1" x14ac:dyDescent="0.2">
      <c r="K40" s="365">
        <v>34</v>
      </c>
      <c r="L40" s="24" t="s">
        <v>281</v>
      </c>
      <c r="M40" s="24" t="s">
        <v>87</v>
      </c>
      <c r="N40" s="24" t="s">
        <v>103</v>
      </c>
      <c r="O40" s="24" t="s">
        <v>354</v>
      </c>
      <c r="P40" s="66"/>
    </row>
    <row r="41" spans="11:20" ht="18" customHeight="1" x14ac:dyDescent="0.2">
      <c r="K41" s="365">
        <v>35</v>
      </c>
      <c r="L41" s="24" t="s">
        <v>281</v>
      </c>
      <c r="M41" s="24" t="s">
        <v>87</v>
      </c>
      <c r="N41" s="24" t="s">
        <v>95</v>
      </c>
      <c r="O41" s="24" t="s">
        <v>355</v>
      </c>
      <c r="P41" s="66"/>
    </row>
    <row r="42" spans="11:20" ht="18" customHeight="1" x14ac:dyDescent="0.2">
      <c r="K42" s="365">
        <v>36</v>
      </c>
      <c r="L42" s="24" t="s">
        <v>281</v>
      </c>
      <c r="M42" s="24" t="s">
        <v>87</v>
      </c>
      <c r="N42" s="24" t="s">
        <v>104</v>
      </c>
      <c r="O42" s="24" t="s">
        <v>356</v>
      </c>
      <c r="P42" s="66"/>
    </row>
    <row r="43" spans="11:20" ht="18" customHeight="1" x14ac:dyDescent="0.2">
      <c r="K43" s="365">
        <v>37</v>
      </c>
      <c r="L43" s="24" t="s">
        <v>281</v>
      </c>
      <c r="M43" s="24" t="s">
        <v>87</v>
      </c>
      <c r="N43" s="24" t="s">
        <v>114</v>
      </c>
      <c r="O43" s="24" t="s">
        <v>357</v>
      </c>
      <c r="P43" s="66"/>
      <c r="Q43" s="84" t="s">
        <v>406</v>
      </c>
    </row>
    <row r="44" spans="11:20" ht="18" customHeight="1" x14ac:dyDescent="0.2">
      <c r="K44" s="365">
        <v>38</v>
      </c>
      <c r="L44" s="24" t="s">
        <v>281</v>
      </c>
      <c r="M44" s="24" t="s">
        <v>87</v>
      </c>
      <c r="N44" s="24" t="s">
        <v>105</v>
      </c>
      <c r="O44" s="49" t="s">
        <v>358</v>
      </c>
      <c r="P44" s="66"/>
      <c r="Q44" s="52" t="s">
        <v>390</v>
      </c>
      <c r="S44" s="32"/>
    </row>
    <row r="45" spans="11:20" ht="18" customHeight="1" x14ac:dyDescent="0.2">
      <c r="K45" s="365">
        <v>39</v>
      </c>
      <c r="L45" s="24" t="s">
        <v>281</v>
      </c>
      <c r="M45" s="24" t="s">
        <v>89</v>
      </c>
      <c r="N45" s="24" t="s">
        <v>103</v>
      </c>
      <c r="O45" s="51" t="s">
        <v>376</v>
      </c>
      <c r="P45" s="66"/>
      <c r="Q45" s="53" t="s">
        <v>376</v>
      </c>
      <c r="R45" s="33"/>
    </row>
    <row r="46" spans="11:20" ht="18" customHeight="1" x14ac:dyDescent="0.2">
      <c r="K46" s="365">
        <v>40</v>
      </c>
      <c r="L46" s="24" t="s">
        <v>281</v>
      </c>
      <c r="M46" s="24" t="s">
        <v>89</v>
      </c>
      <c r="N46" s="24" t="s">
        <v>103</v>
      </c>
      <c r="O46" s="51" t="s">
        <v>377</v>
      </c>
      <c r="P46" s="66"/>
      <c r="Q46" s="53" t="s">
        <v>377</v>
      </c>
      <c r="R46" s="33"/>
    </row>
    <row r="47" spans="11:20" ht="18" customHeight="1" x14ac:dyDescent="0.2">
      <c r="K47" s="365">
        <v>41</v>
      </c>
      <c r="L47" s="24" t="s">
        <v>281</v>
      </c>
      <c r="M47" s="24" t="s">
        <v>89</v>
      </c>
      <c r="N47" s="24" t="s">
        <v>103</v>
      </c>
      <c r="O47" s="51" t="s">
        <v>378</v>
      </c>
      <c r="P47" s="66"/>
      <c r="Q47" s="53" t="s">
        <v>378</v>
      </c>
      <c r="R47" s="33"/>
    </row>
    <row r="48" spans="11:20" ht="18" customHeight="1" x14ac:dyDescent="0.2">
      <c r="K48" s="365">
        <v>42</v>
      </c>
      <c r="L48" s="24" t="s">
        <v>281</v>
      </c>
      <c r="M48" s="24" t="s">
        <v>89</v>
      </c>
      <c r="N48" s="24" t="s">
        <v>95</v>
      </c>
      <c r="O48" s="51" t="s">
        <v>379</v>
      </c>
      <c r="P48" s="66"/>
      <c r="Q48" s="53" t="s">
        <v>379</v>
      </c>
      <c r="R48" s="33"/>
    </row>
    <row r="49" spans="11:20" ht="18" customHeight="1" x14ac:dyDescent="0.2">
      <c r="K49" s="365">
        <v>43</v>
      </c>
      <c r="L49" s="24" t="s">
        <v>281</v>
      </c>
      <c r="M49" s="24" t="s">
        <v>89</v>
      </c>
      <c r="N49" s="24" t="s">
        <v>95</v>
      </c>
      <c r="O49" s="51" t="s">
        <v>380</v>
      </c>
      <c r="P49" s="66"/>
      <c r="Q49" s="53" t="s">
        <v>380</v>
      </c>
      <c r="R49" s="33"/>
    </row>
    <row r="50" spans="11:20" ht="18" customHeight="1" x14ac:dyDescent="0.2">
      <c r="K50" s="365">
        <v>44</v>
      </c>
      <c r="L50" s="24" t="s">
        <v>281</v>
      </c>
      <c r="M50" s="24" t="s">
        <v>89</v>
      </c>
      <c r="N50" s="24" t="s">
        <v>95</v>
      </c>
      <c r="O50" s="51" t="s">
        <v>381</v>
      </c>
      <c r="P50" s="66"/>
      <c r="Q50" s="53" t="s">
        <v>381</v>
      </c>
      <c r="R50" s="33"/>
    </row>
    <row r="51" spans="11:20" ht="18" customHeight="1" x14ac:dyDescent="0.2">
      <c r="K51" s="365">
        <v>45</v>
      </c>
      <c r="L51" s="24" t="s">
        <v>281</v>
      </c>
      <c r="M51" s="24" t="s">
        <v>89</v>
      </c>
      <c r="N51" s="24" t="s">
        <v>104</v>
      </c>
      <c r="O51" s="51" t="s">
        <v>382</v>
      </c>
      <c r="P51" s="66"/>
      <c r="Q51" s="53" t="s">
        <v>382</v>
      </c>
      <c r="R51" s="33"/>
    </row>
    <row r="52" spans="11:20" ht="18" customHeight="1" x14ac:dyDescent="0.2">
      <c r="K52" s="365">
        <v>46</v>
      </c>
      <c r="L52" s="24" t="s">
        <v>281</v>
      </c>
      <c r="M52" s="24" t="s">
        <v>89</v>
      </c>
      <c r="N52" s="24" t="s">
        <v>104</v>
      </c>
      <c r="O52" s="51" t="s">
        <v>383</v>
      </c>
      <c r="P52" s="66"/>
      <c r="Q52" s="53" t="s">
        <v>383</v>
      </c>
      <c r="R52" s="33"/>
    </row>
    <row r="53" spans="11:20" ht="18" customHeight="1" x14ac:dyDescent="0.2">
      <c r="K53" s="365">
        <v>47</v>
      </c>
      <c r="L53" s="24" t="s">
        <v>281</v>
      </c>
      <c r="M53" s="24" t="s">
        <v>89</v>
      </c>
      <c r="N53" s="24" t="s">
        <v>104</v>
      </c>
      <c r="O53" s="51" t="s">
        <v>384</v>
      </c>
      <c r="P53" s="66"/>
      <c r="Q53" s="53" t="s">
        <v>384</v>
      </c>
      <c r="R53" s="33"/>
    </row>
    <row r="54" spans="11:20" ht="18" customHeight="1" x14ac:dyDescent="0.2">
      <c r="K54" s="365">
        <v>48</v>
      </c>
      <c r="L54" s="24" t="s">
        <v>281</v>
      </c>
      <c r="M54" s="24" t="s">
        <v>89</v>
      </c>
      <c r="N54" s="24" t="s">
        <v>114</v>
      </c>
      <c r="O54" s="51" t="s">
        <v>385</v>
      </c>
      <c r="P54" s="66"/>
      <c r="Q54" s="53" t="s">
        <v>385</v>
      </c>
      <c r="R54" s="33"/>
    </row>
    <row r="55" spans="11:20" ht="18" customHeight="1" x14ac:dyDescent="0.2">
      <c r="K55" s="365">
        <v>49</v>
      </c>
      <c r="L55" s="24" t="s">
        <v>281</v>
      </c>
      <c r="M55" s="24" t="s">
        <v>89</v>
      </c>
      <c r="N55" s="24" t="s">
        <v>114</v>
      </c>
      <c r="O55" s="51" t="s">
        <v>386</v>
      </c>
      <c r="P55" s="66"/>
      <c r="Q55" s="53" t="s">
        <v>386</v>
      </c>
      <c r="R55" s="33"/>
    </row>
    <row r="56" spans="11:20" ht="18" customHeight="1" x14ac:dyDescent="0.2">
      <c r="K56" s="365">
        <v>50</v>
      </c>
      <c r="L56" s="24" t="s">
        <v>281</v>
      </c>
      <c r="M56" s="24" t="s">
        <v>89</v>
      </c>
      <c r="N56" s="24" t="s">
        <v>105</v>
      </c>
      <c r="O56" s="51" t="s">
        <v>387</v>
      </c>
      <c r="P56" s="66"/>
      <c r="Q56" s="53" t="s">
        <v>387</v>
      </c>
      <c r="R56" s="85" t="s">
        <v>406</v>
      </c>
    </row>
    <row r="57" spans="11:20" ht="18" customHeight="1" x14ac:dyDescent="0.2">
      <c r="K57" s="365">
        <v>51</v>
      </c>
      <c r="L57" s="24" t="s">
        <v>281</v>
      </c>
      <c r="M57" s="24" t="s">
        <v>96</v>
      </c>
      <c r="N57" s="24" t="s">
        <v>96</v>
      </c>
      <c r="O57" s="50" t="s">
        <v>388</v>
      </c>
      <c r="P57" s="66"/>
      <c r="Q57" s="72" t="s">
        <v>389</v>
      </c>
      <c r="R57" s="20" t="s">
        <v>391</v>
      </c>
      <c r="S57" s="35"/>
      <c r="T57" s="32"/>
    </row>
    <row r="58" spans="11:20" ht="18" customHeight="1" x14ac:dyDescent="0.2">
      <c r="K58" s="365">
        <v>52</v>
      </c>
      <c r="L58" s="24" t="s">
        <v>281</v>
      </c>
      <c r="M58" s="24" t="s">
        <v>106</v>
      </c>
      <c r="N58" s="24" t="s">
        <v>106</v>
      </c>
      <c r="O58" s="86" t="s">
        <v>628</v>
      </c>
      <c r="P58" s="66"/>
      <c r="R58" s="86" t="s">
        <v>628</v>
      </c>
      <c r="S58" s="36"/>
      <c r="T58" s="37"/>
    </row>
    <row r="59" spans="11:20" ht="18" customHeight="1" x14ac:dyDescent="0.2">
      <c r="K59" s="365">
        <v>53</v>
      </c>
      <c r="L59" s="24" t="s">
        <v>281</v>
      </c>
      <c r="M59" s="24" t="s">
        <v>106</v>
      </c>
      <c r="N59" s="24" t="s">
        <v>106</v>
      </c>
      <c r="O59" s="91" t="s">
        <v>487</v>
      </c>
      <c r="P59" s="66"/>
      <c r="R59" s="91" t="s">
        <v>487</v>
      </c>
      <c r="S59" s="36"/>
      <c r="T59" s="37"/>
    </row>
    <row r="60" spans="11:20" ht="18" customHeight="1" x14ac:dyDescent="0.2">
      <c r="K60" s="365">
        <v>54</v>
      </c>
      <c r="L60" s="24" t="s">
        <v>281</v>
      </c>
      <c r="M60" s="24" t="s">
        <v>106</v>
      </c>
      <c r="N60" s="24" t="s">
        <v>106</v>
      </c>
      <c r="O60" s="38" t="s">
        <v>627</v>
      </c>
      <c r="P60" s="66"/>
      <c r="R60" s="38" t="s">
        <v>627</v>
      </c>
      <c r="S60" s="36"/>
      <c r="T60" s="37"/>
    </row>
    <row r="61" spans="11:20" ht="18" customHeight="1" x14ac:dyDescent="0.2">
      <c r="K61" s="365">
        <v>55</v>
      </c>
      <c r="L61" s="24" t="s">
        <v>281</v>
      </c>
      <c r="M61" s="24" t="s">
        <v>106</v>
      </c>
      <c r="N61" s="24" t="s">
        <v>106</v>
      </c>
      <c r="O61" s="38" t="s">
        <v>626</v>
      </c>
      <c r="P61" s="66"/>
      <c r="R61" s="38" t="s">
        <v>626</v>
      </c>
      <c r="S61" s="36"/>
      <c r="T61" s="37"/>
    </row>
    <row r="62" spans="11:20" ht="18" customHeight="1" x14ac:dyDescent="0.2">
      <c r="K62" s="365">
        <v>56</v>
      </c>
      <c r="L62" s="24" t="s">
        <v>281</v>
      </c>
      <c r="M62" s="24" t="s">
        <v>106</v>
      </c>
      <c r="N62" s="24" t="s">
        <v>106</v>
      </c>
      <c r="O62" s="38" t="s">
        <v>219</v>
      </c>
      <c r="P62" s="66"/>
      <c r="R62" s="38" t="s">
        <v>219</v>
      </c>
      <c r="S62" s="36"/>
      <c r="T62" s="37"/>
    </row>
    <row r="63" spans="11:20" ht="18" customHeight="1" x14ac:dyDescent="0.2">
      <c r="K63" s="365">
        <v>57</v>
      </c>
      <c r="L63" s="24" t="s">
        <v>281</v>
      </c>
      <c r="M63" s="24" t="s">
        <v>106</v>
      </c>
      <c r="N63" s="24" t="s">
        <v>106</v>
      </c>
      <c r="O63" s="38" t="s">
        <v>450</v>
      </c>
      <c r="P63" s="66"/>
      <c r="R63" s="38" t="s">
        <v>450</v>
      </c>
      <c r="S63" s="36"/>
      <c r="T63" s="37"/>
    </row>
    <row r="64" spans="11:20" ht="18" customHeight="1" x14ac:dyDescent="0.2">
      <c r="K64" s="365">
        <v>58</v>
      </c>
      <c r="L64" s="24" t="s">
        <v>281</v>
      </c>
      <c r="M64" s="24" t="s">
        <v>106</v>
      </c>
      <c r="N64" s="24" t="s">
        <v>106</v>
      </c>
      <c r="O64" s="38" t="s">
        <v>220</v>
      </c>
      <c r="P64" s="66"/>
      <c r="R64" s="38" t="s">
        <v>220</v>
      </c>
      <c r="S64" s="36"/>
      <c r="T64" s="37"/>
    </row>
    <row r="65" spans="11:20" ht="18" customHeight="1" x14ac:dyDescent="0.2">
      <c r="K65" s="368" t="s">
        <v>621</v>
      </c>
      <c r="L65" s="24" t="s">
        <v>281</v>
      </c>
      <c r="M65" s="24" t="s">
        <v>106</v>
      </c>
      <c r="N65" s="24" t="s">
        <v>106</v>
      </c>
      <c r="O65" s="266" t="s">
        <v>521</v>
      </c>
      <c r="P65" s="66"/>
      <c r="R65" s="266" t="s">
        <v>521</v>
      </c>
      <c r="S65" s="36"/>
      <c r="T65" s="37"/>
    </row>
    <row r="66" spans="11:20" ht="18" customHeight="1" x14ac:dyDescent="0.2">
      <c r="K66" s="368" t="s">
        <v>622</v>
      </c>
      <c r="L66" s="24" t="s">
        <v>281</v>
      </c>
      <c r="M66" s="24" t="s">
        <v>106</v>
      </c>
      <c r="N66" s="24" t="s">
        <v>106</v>
      </c>
      <c r="O66" s="267" t="s">
        <v>522</v>
      </c>
      <c r="P66" s="66"/>
      <c r="R66" s="267" t="s">
        <v>522</v>
      </c>
      <c r="S66" s="36"/>
      <c r="T66" s="37"/>
    </row>
    <row r="67" spans="11:20" ht="18" customHeight="1" x14ac:dyDescent="0.2">
      <c r="K67" s="365">
        <v>59</v>
      </c>
      <c r="L67" s="24" t="s">
        <v>281</v>
      </c>
      <c r="M67" s="24" t="s">
        <v>106</v>
      </c>
      <c r="N67" s="24" t="s">
        <v>106</v>
      </c>
      <c r="O67" s="24" t="s">
        <v>359</v>
      </c>
      <c r="P67" s="66"/>
      <c r="R67" s="39"/>
      <c r="S67" s="85" t="s">
        <v>406</v>
      </c>
      <c r="T67" s="37"/>
    </row>
    <row r="68" spans="11:20" ht="18" customHeight="1" x14ac:dyDescent="0.2">
      <c r="K68" s="365">
        <v>60</v>
      </c>
      <c r="L68" s="24" t="s">
        <v>281</v>
      </c>
      <c r="M68" s="24" t="s">
        <v>106</v>
      </c>
      <c r="N68" s="24" t="s">
        <v>106</v>
      </c>
      <c r="O68" s="89" t="s">
        <v>632</v>
      </c>
      <c r="P68" s="66"/>
      <c r="R68" s="73"/>
      <c r="S68" s="20" t="s">
        <v>392</v>
      </c>
      <c r="T68" s="35"/>
    </row>
    <row r="69" spans="11:20" ht="18" customHeight="1" x14ac:dyDescent="0.2">
      <c r="K69" s="365">
        <v>61</v>
      </c>
      <c r="L69" s="24" t="s">
        <v>107</v>
      </c>
      <c r="M69" s="24" t="s">
        <v>89</v>
      </c>
      <c r="N69" s="24" t="s">
        <v>93</v>
      </c>
      <c r="O69" s="24" t="s">
        <v>360</v>
      </c>
      <c r="P69" s="66"/>
      <c r="S69" s="86" t="s">
        <v>222</v>
      </c>
      <c r="T69" s="36"/>
    </row>
    <row r="70" spans="11:20" ht="18" customHeight="1" x14ac:dyDescent="0.2">
      <c r="K70" s="365">
        <v>62</v>
      </c>
      <c r="L70" s="24" t="s">
        <v>107</v>
      </c>
      <c r="M70" s="24" t="s">
        <v>89</v>
      </c>
      <c r="N70" s="24" t="s">
        <v>93</v>
      </c>
      <c r="O70" s="24" t="s">
        <v>361</v>
      </c>
      <c r="P70" s="66"/>
      <c r="S70" s="38" t="s">
        <v>223</v>
      </c>
      <c r="T70" s="36"/>
    </row>
    <row r="71" spans="11:20" ht="18" customHeight="1" x14ac:dyDescent="0.2">
      <c r="K71" s="365">
        <v>63</v>
      </c>
      <c r="L71" s="24" t="s">
        <v>107</v>
      </c>
      <c r="M71" s="24" t="s">
        <v>89</v>
      </c>
      <c r="N71" s="24" t="s">
        <v>94</v>
      </c>
      <c r="O71" s="24" t="s">
        <v>362</v>
      </c>
      <c r="P71" s="66"/>
      <c r="S71" s="38" t="s">
        <v>224</v>
      </c>
      <c r="T71" s="36"/>
    </row>
    <row r="72" spans="11:20" ht="18" customHeight="1" x14ac:dyDescent="0.2">
      <c r="K72" s="365">
        <v>64</v>
      </c>
      <c r="L72" s="24" t="s">
        <v>107</v>
      </c>
      <c r="M72" s="24" t="s">
        <v>89</v>
      </c>
      <c r="N72" s="24" t="s">
        <v>94</v>
      </c>
      <c r="O72" s="24" t="s">
        <v>363</v>
      </c>
      <c r="P72" s="66"/>
      <c r="S72" s="38" t="s">
        <v>225</v>
      </c>
      <c r="T72" s="36"/>
    </row>
    <row r="73" spans="11:20" ht="18" customHeight="1" x14ac:dyDescent="0.2">
      <c r="K73" s="365">
        <v>65</v>
      </c>
      <c r="L73" s="24" t="s">
        <v>107</v>
      </c>
      <c r="M73" s="24" t="s">
        <v>89</v>
      </c>
      <c r="N73" s="24" t="s">
        <v>90</v>
      </c>
      <c r="O73" s="24" t="s">
        <v>364</v>
      </c>
      <c r="P73" s="66"/>
      <c r="S73" s="38" t="s">
        <v>226</v>
      </c>
      <c r="T73" s="36"/>
    </row>
    <row r="74" spans="11:20" ht="18" customHeight="1" x14ac:dyDescent="0.2">
      <c r="K74" s="367">
        <v>66</v>
      </c>
      <c r="L74" s="49" t="s">
        <v>107</v>
      </c>
      <c r="M74" s="49" t="s">
        <v>89</v>
      </c>
      <c r="N74" s="49" t="s">
        <v>90</v>
      </c>
      <c r="O74" s="49" t="s">
        <v>365</v>
      </c>
      <c r="P74" s="70"/>
      <c r="S74" s="39" t="s">
        <v>227</v>
      </c>
      <c r="T74" s="36"/>
    </row>
    <row r="75" spans="11:20" x14ac:dyDescent="0.2">
      <c r="K75" s="71">
        <v>100</v>
      </c>
      <c r="L75" s="71" t="s">
        <v>100</v>
      </c>
      <c r="M75" s="71" t="s">
        <v>89</v>
      </c>
      <c r="N75" s="71" t="s">
        <v>439</v>
      </c>
      <c r="O75" s="71" t="s">
        <v>440</v>
      </c>
      <c r="P75" s="71"/>
      <c r="S75" s="73"/>
    </row>
    <row r="76" spans="11:20" x14ac:dyDescent="0.2">
      <c r="K76" s="87">
        <v>101</v>
      </c>
      <c r="L76" s="71" t="s">
        <v>100</v>
      </c>
      <c r="M76" s="71" t="s">
        <v>89</v>
      </c>
      <c r="N76" s="71" t="s">
        <v>439</v>
      </c>
      <c r="O76" s="87" t="s">
        <v>441</v>
      </c>
      <c r="P76" s="71"/>
      <c r="S76" s="73"/>
    </row>
    <row r="77" spans="11:20" x14ac:dyDescent="0.2">
      <c r="K77" s="87">
        <v>105</v>
      </c>
      <c r="L77" s="71" t="s">
        <v>100</v>
      </c>
      <c r="M77" s="71" t="s">
        <v>89</v>
      </c>
      <c r="N77" s="87" t="s">
        <v>81</v>
      </c>
      <c r="O77" s="87" t="s">
        <v>629</v>
      </c>
      <c r="P77" s="71"/>
      <c r="S77" s="73"/>
    </row>
    <row r="78" spans="11:20" x14ac:dyDescent="0.2">
      <c r="K78" s="87">
        <v>103</v>
      </c>
      <c r="L78" s="71" t="s">
        <v>100</v>
      </c>
      <c r="M78" s="71" t="s">
        <v>89</v>
      </c>
      <c r="N78" s="87" t="s">
        <v>83</v>
      </c>
      <c r="O78" s="87" t="s">
        <v>630</v>
      </c>
      <c r="P78" s="71"/>
      <c r="S78" s="73"/>
    </row>
    <row r="79" spans="11:20" x14ac:dyDescent="0.2">
      <c r="K79" s="87"/>
      <c r="L79" s="71"/>
      <c r="M79" s="71"/>
      <c r="N79" s="87"/>
      <c r="O79" s="87"/>
      <c r="P79" s="71"/>
      <c r="S79" s="73"/>
    </row>
    <row r="80" spans="11:20" x14ac:dyDescent="0.2">
      <c r="K80" s="87"/>
      <c r="L80" s="87"/>
      <c r="M80" s="71"/>
      <c r="N80" s="87"/>
      <c r="O80" s="87"/>
      <c r="P80" s="71"/>
      <c r="S80" s="73"/>
    </row>
    <row r="81" spans="11:19" x14ac:dyDescent="0.2">
      <c r="K81" s="87"/>
      <c r="L81" s="87"/>
      <c r="M81" s="71"/>
      <c r="N81" s="87"/>
      <c r="O81" s="87"/>
      <c r="P81" s="71"/>
      <c r="S81" s="73"/>
    </row>
    <row r="82" spans="11:19" x14ac:dyDescent="0.2">
      <c r="K82" s="87"/>
      <c r="L82" s="87"/>
      <c r="M82" s="71"/>
      <c r="N82" s="87"/>
      <c r="O82" s="87"/>
      <c r="P82" s="71"/>
      <c r="S82" s="73"/>
    </row>
    <row r="83" spans="11:19" x14ac:dyDescent="0.2">
      <c r="K83" s="87"/>
      <c r="L83" s="87"/>
      <c r="M83" s="71"/>
      <c r="N83" s="87"/>
      <c r="O83" s="87"/>
      <c r="P83" s="71"/>
      <c r="S83" s="73"/>
    </row>
    <row r="84" spans="11:19" x14ac:dyDescent="0.2">
      <c r="K84" s="87"/>
      <c r="L84" s="87"/>
      <c r="M84" s="87"/>
      <c r="N84" s="87"/>
      <c r="O84" s="87"/>
      <c r="P84" s="87"/>
      <c r="S84" s="73"/>
    </row>
    <row r="85" spans="11:19" x14ac:dyDescent="0.2">
      <c r="K85" s="87"/>
      <c r="L85" s="87"/>
      <c r="M85" s="87"/>
      <c r="N85" s="87"/>
      <c r="O85" s="87"/>
      <c r="P85" s="87"/>
      <c r="S85" s="73"/>
    </row>
    <row r="86" spans="11:19" x14ac:dyDescent="0.2">
      <c r="K86" s="87"/>
      <c r="L86" s="87"/>
      <c r="M86" s="87"/>
      <c r="N86" s="87"/>
      <c r="O86" s="87"/>
      <c r="P86" s="87"/>
      <c r="S86" s="73"/>
    </row>
    <row r="87" spans="11:19" x14ac:dyDescent="0.2">
      <c r="K87" s="87"/>
      <c r="L87" s="87"/>
      <c r="M87" s="87"/>
      <c r="N87" s="87"/>
      <c r="O87" s="87"/>
      <c r="P87" s="87"/>
      <c r="S87" s="73"/>
    </row>
    <row r="88" spans="11:19" x14ac:dyDescent="0.2">
      <c r="K88" s="40"/>
      <c r="L88" s="40"/>
      <c r="M88" s="40" t="s">
        <v>319</v>
      </c>
      <c r="N88" s="40"/>
      <c r="O88" s="40"/>
      <c r="P88" s="41"/>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3"/>
  <pageMargins left="0.70866141732283472" right="0.70866141732283472" top="0.74803149606299213" bottom="0.74803149606299213" header="0.31496062992125984" footer="0.31496062992125984"/>
  <pageSetup paperSize="9" scale="29"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様式1-3号</vt:lpstr>
      <vt:lpstr>位置図</vt:lpstr>
      <vt:lpstr>田んぼダム位置図</vt:lpstr>
      <vt:lpstr>活動計画書</vt:lpstr>
      <vt:lpstr>加算措置（みどり加算除く）</vt:lpstr>
      <vt:lpstr>様式第１－３別葉a,b</vt:lpstr>
      <vt:lpstr>様式第１－３別葉ｃ</vt:lpstr>
      <vt:lpstr>（別添）位置図 (2)</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'（別添）位置図 (2)'!Print_Area</vt:lpstr>
      <vt:lpstr>【選択肢】!Print_Area</vt:lpstr>
      <vt:lpstr>'加算措置（みどり加算除く）'!Print_Area</vt:lpstr>
      <vt:lpstr>活動計画書!Print_Area</vt:lpstr>
      <vt:lpstr>田んぼダム位置図!Print_Area</vt:lpstr>
      <vt:lpstr>'様式1-3号'!Print_Area</vt:lpstr>
      <vt:lpstr>'様式第１－３別葉a,b'!Print_Area</vt:lpstr>
      <vt:lpstr>'様式第１－３別葉ｃ'!Print_Area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三浦 功司</cp:lastModifiedBy>
  <cp:lastPrinted>2025-04-03T00:30:57Z</cp:lastPrinted>
  <dcterms:created xsi:type="dcterms:W3CDTF">2018-10-11T11:14:30Z</dcterms:created>
  <dcterms:modified xsi:type="dcterms:W3CDTF">2025-04-23T07:03:02Z</dcterms:modified>
</cp:coreProperties>
</file>